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9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13" i="1"/>
  <c r="I213"/>
  <c r="H213"/>
  <c r="F213"/>
  <c r="L194"/>
  <c r="J194"/>
  <c r="I194"/>
  <c r="H194"/>
  <c r="G194"/>
  <c r="F194"/>
  <c r="L175"/>
  <c r="J175"/>
  <c r="I175"/>
  <c r="H175"/>
  <c r="G175"/>
  <c r="F175"/>
  <c r="L156"/>
  <c r="F156"/>
  <c r="L137"/>
  <c r="J137"/>
  <c r="H137"/>
  <c r="G137"/>
  <c r="F137"/>
  <c r="L99"/>
  <c r="J99"/>
  <c r="I99"/>
  <c r="H99"/>
  <c r="G99"/>
  <c r="F99"/>
  <c r="L80"/>
  <c r="J80"/>
  <c r="I80"/>
  <c r="H80"/>
  <c r="G80"/>
  <c r="F80"/>
  <c r="L61"/>
  <c r="J61"/>
  <c r="I61"/>
  <c r="H61"/>
  <c r="G61"/>
  <c r="F61"/>
  <c r="L23"/>
  <c r="J23"/>
  <c r="I23"/>
  <c r="H23"/>
  <c r="G23"/>
  <c r="F23"/>
  <c r="B233" l="1"/>
  <c r="A233"/>
  <c r="L232"/>
  <c r="J232"/>
  <c r="I232"/>
  <c r="H232"/>
  <c r="G232"/>
  <c r="F232"/>
  <c r="B223"/>
  <c r="A223"/>
  <c r="L222"/>
  <c r="J222"/>
  <c r="I222"/>
  <c r="I233" s="1"/>
  <c r="H222"/>
  <c r="G222"/>
  <c r="F222"/>
  <c r="B214"/>
  <c r="A214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H233" l="1"/>
  <c r="J233"/>
  <c r="L233"/>
  <c r="J214"/>
  <c r="L119"/>
  <c r="L214"/>
  <c r="H119"/>
  <c r="I119"/>
  <c r="J119"/>
  <c r="F214"/>
  <c r="G214"/>
  <c r="G233"/>
  <c r="G119"/>
  <c r="F233"/>
  <c r="F119"/>
  <c r="B195"/>
  <c r="A195"/>
  <c r="B185"/>
  <c r="A185"/>
  <c r="L184"/>
  <c r="J184"/>
  <c r="I184"/>
  <c r="H184"/>
  <c r="G184"/>
  <c r="F184"/>
  <c r="B176"/>
  <c r="A176"/>
  <c r="B166"/>
  <c r="A166"/>
  <c r="L165"/>
  <c r="L176" s="1"/>
  <c r="J165"/>
  <c r="J176" s="1"/>
  <c r="I165"/>
  <c r="I176" s="1"/>
  <c r="H165"/>
  <c r="G165"/>
  <c r="F165"/>
  <c r="B157"/>
  <c r="A157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B128"/>
  <c r="A128"/>
  <c r="L127"/>
  <c r="J127"/>
  <c r="I127"/>
  <c r="H127"/>
  <c r="G127"/>
  <c r="G138" s="1"/>
  <c r="F127"/>
  <c r="F138" s="1"/>
  <c r="B100"/>
  <c r="A100"/>
  <c r="B90"/>
  <c r="A90"/>
  <c r="L89"/>
  <c r="J89"/>
  <c r="I89"/>
  <c r="H89"/>
  <c r="G89"/>
  <c r="F89"/>
  <c r="B81"/>
  <c r="A81"/>
  <c r="B71"/>
  <c r="A71"/>
  <c r="L70"/>
  <c r="J70"/>
  <c r="I70"/>
  <c r="H70"/>
  <c r="G70"/>
  <c r="F70"/>
  <c r="B62"/>
  <c r="A62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B14"/>
  <c r="A14"/>
  <c r="L13"/>
  <c r="J13"/>
  <c r="I13"/>
  <c r="H13"/>
  <c r="G13"/>
  <c r="F13"/>
  <c r="F24" s="1"/>
  <c r="F43" l="1"/>
  <c r="I43"/>
  <c r="G43"/>
  <c r="H43"/>
  <c r="L43"/>
  <c r="G24"/>
  <c r="H8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G81"/>
  <c r="L100"/>
  <c r="G195"/>
  <c r="J234" l="1"/>
  <c r="F234"/>
  <c r="G234"/>
  <c r="I234"/>
  <c r="H234"/>
</calcChain>
</file>

<file path=xl/sharedStrings.xml><?xml version="1.0" encoding="utf-8"?>
<sst xmlns="http://schemas.openxmlformats.org/spreadsheetml/2006/main" count="374" uniqueCount="134">
  <si>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</si>
  <si>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</si>
  <si>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</si>
  <si>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</si>
  <si>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</si>
  <si>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</si>
  <si>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</si>
  <si>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</si>
  <si>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</si>
  <si>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</si>
  <si>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</si>
  <si>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</si>
  <si>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</si>
  <si>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</si>
  <si>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</si>
  <si>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</si>
  <si>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</si>
  <si>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</si>
  <si>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</si>
  <si>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</si>
  <si>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</si>
  <si>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</si>
  <si>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</si>
  <si>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</si>
  <si>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</si>
  <si>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</si>
  <si>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</si>
  <si>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</si>
  <si>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</si>
  <si>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</si>
  <si>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</si>
  <si>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</si>
  <si>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</si>
  <si>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</si>
  <si>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</si>
  <si>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</si>
  <si>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</si>
  <si>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</si>
  <si>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</si>
  <si>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54-13з</t>
  </si>
  <si>
    <t>54-1г</t>
  </si>
  <si>
    <t>54-4м</t>
  </si>
  <si>
    <t>пром</t>
  </si>
  <si>
    <t>53-19з</t>
  </si>
  <si>
    <t>54-3с</t>
  </si>
  <si>
    <t>54-11г</t>
  </si>
  <si>
    <t xml:space="preserve">компот из смеси сухофруктов </t>
  </si>
  <si>
    <t>54-1хн</t>
  </si>
  <si>
    <t xml:space="preserve">пром </t>
  </si>
  <si>
    <t>фрукт</t>
  </si>
  <si>
    <t xml:space="preserve">фрукт свежий </t>
  </si>
  <si>
    <t>54-4г</t>
  </si>
  <si>
    <t>54-7з</t>
  </si>
  <si>
    <t>54-2с</t>
  </si>
  <si>
    <t>54-6г</t>
  </si>
  <si>
    <t>54-3р</t>
  </si>
  <si>
    <t>54-24с</t>
  </si>
  <si>
    <t>54-16м</t>
  </si>
  <si>
    <t>54-32хн</t>
  </si>
  <si>
    <t xml:space="preserve">каша пшеничная </t>
  </si>
  <si>
    <t>54-13к</t>
  </si>
  <si>
    <t>чай сладкий</t>
  </si>
  <si>
    <t>54-2гн</t>
  </si>
  <si>
    <t>булочка домашняя</t>
  </si>
  <si>
    <t>54-6м</t>
  </si>
  <si>
    <t>54-11с</t>
  </si>
  <si>
    <t>54-2хн</t>
  </si>
  <si>
    <t>54-2з</t>
  </si>
  <si>
    <t>54-1с</t>
  </si>
  <si>
    <t>54-12м</t>
  </si>
  <si>
    <t>54-21м</t>
  </si>
  <si>
    <t xml:space="preserve">каша с маслом </t>
  </si>
  <si>
    <t>54-16к</t>
  </si>
  <si>
    <t xml:space="preserve">чай сладкий </t>
  </si>
  <si>
    <t xml:space="preserve">булочка домашняя </t>
  </si>
  <si>
    <t>0.5</t>
  </si>
  <si>
    <t>О.Н. Хабибулина</t>
  </si>
  <si>
    <t>мкоу Побединская сош</t>
  </si>
  <si>
    <t>директор МКОУ Побединская сош</t>
  </si>
  <si>
    <t>сентябрь</t>
  </si>
  <si>
    <t>Салат из белокочанной капусты с помидорами и огурцами</t>
  </si>
  <si>
    <t>54-6з</t>
  </si>
  <si>
    <t>Рассольник Ленинградский</t>
  </si>
  <si>
    <t xml:space="preserve">Тефтели из говядины с рисом и соусом молочным </t>
  </si>
  <si>
    <t>Макароны отварные</t>
  </si>
  <si>
    <t>Сок абрикосовый</t>
  </si>
  <si>
    <t>пром.</t>
  </si>
  <si>
    <t>Пшеничный</t>
  </si>
  <si>
    <t>Ржаной</t>
  </si>
  <si>
    <t>54-28м</t>
  </si>
  <si>
    <t>Компот из смеси сухофруктов</t>
  </si>
  <si>
    <t>Огурец в нарезке</t>
  </si>
  <si>
    <t>Суп картофельный с макаронными изделиями</t>
  </si>
  <si>
    <t>Печень говяжья по-строгановски</t>
  </si>
  <si>
    <t>54-18м</t>
  </si>
  <si>
    <t>Рис отварной</t>
  </si>
  <si>
    <t>Салат из белокочанной капусты</t>
  </si>
  <si>
    <t>Суп с рыбными консервами (горбуша)</t>
  </si>
  <si>
    <t>54-12с</t>
  </si>
  <si>
    <t>Курица отварная</t>
  </si>
  <si>
    <t>Каша гречневая рассыпчая</t>
  </si>
  <si>
    <t>Компот из кураги</t>
  </si>
  <si>
    <t>Горошек зеленый</t>
  </si>
  <si>
    <t>54-20з</t>
  </si>
  <si>
    <t>Борщ с капустой и картофелем со сметаной</t>
  </si>
  <si>
    <t>Котлета из говядины с соусом красным</t>
  </si>
  <si>
    <t>Картофельное пюре</t>
  </si>
  <si>
    <t>Компот из свежих яблок</t>
  </si>
  <si>
    <t>Щи из свежей капусты со сметаной</t>
  </si>
  <si>
    <t xml:space="preserve">Биточки из говядины с соусом красным </t>
  </si>
  <si>
    <t>Салат из свеклы отварной</t>
  </si>
  <si>
    <t>Суп крестьянский с крупой (крупа рисовая)</t>
  </si>
  <si>
    <t>Котлета рыбная (минтай) с соусом молочным</t>
  </si>
  <si>
    <t>Салат из белокочанной капусты с морковью</t>
  </si>
  <si>
    <t>54-8з</t>
  </si>
  <si>
    <t>Плов с курицей</t>
  </si>
  <si>
    <t>Сок персиковый</t>
  </si>
  <si>
    <t>Курица тушеная с морковью</t>
  </si>
  <si>
    <t>54-25м</t>
  </si>
  <si>
    <t>Компот из яблок и лимона</t>
  </si>
  <si>
    <t>54-34хн</t>
  </si>
  <si>
    <t>Свекольник (со сметаной)</t>
  </si>
  <si>
    <t>54-18с</t>
  </si>
  <si>
    <t>Тефтели из говядины с рисом и соусом красным</t>
  </si>
  <si>
    <t>Каша перловая рассыпчая</t>
  </si>
  <si>
    <t>54-5г</t>
  </si>
  <si>
    <t>Какао</t>
  </si>
  <si>
    <t>Кондитерское изделие</t>
  </si>
  <si>
    <t>винегрет с растительным маслом</t>
  </si>
  <si>
    <t>суп гороховый</t>
  </si>
  <si>
    <t>133.1</t>
  </si>
  <si>
    <t>жаркое по домашнему из курицы</t>
  </si>
  <si>
    <t>Ккакао</t>
  </si>
  <si>
    <t>Фрукт свежий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</si>
</sst>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213" activePane="bottomRight" state="frozen"/>
      <selection pane="topRight" activeCell="E1" sqref="E1"/>
      <selection pane="bottomLeft" activeCell="A6" sqref="A6"/>
      <selection pane="bottomRight" activeCell="E153" sqref="E15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77</v>
      </c>
      <c r="D1" s="63"/>
      <c r="E1" s="63"/>
      <c r="F1" s="12" t="s">
        <v>16</v>
      </c>
      <c r="G1" s="2" t="s">
        <v>17</v>
      </c>
      <c r="H1" s="64" t="s">
        <v>78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 t="s">
        <v>76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 t="s">
        <v>79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80</v>
      </c>
      <c r="F14" s="53">
        <v>60</v>
      </c>
      <c r="G14" s="53">
        <v>1.4</v>
      </c>
      <c r="H14" s="53">
        <v>6.6</v>
      </c>
      <c r="I14" s="53">
        <v>2.1</v>
      </c>
      <c r="J14" s="53">
        <v>73.5</v>
      </c>
      <c r="K14" s="54" t="s">
        <v>81</v>
      </c>
      <c r="L14" s="53"/>
    </row>
    <row r="15" spans="1:12" ht="15">
      <c r="A15" s="23"/>
      <c r="B15" s="15"/>
      <c r="C15" s="11"/>
      <c r="D15" s="7" t="s">
        <v>27</v>
      </c>
      <c r="E15" s="52" t="s">
        <v>82</v>
      </c>
      <c r="F15" s="53">
        <v>200</v>
      </c>
      <c r="G15" s="53">
        <v>4.8</v>
      </c>
      <c r="H15" s="53">
        <v>5.8</v>
      </c>
      <c r="I15" s="53">
        <v>13.6</v>
      </c>
      <c r="J15" s="53">
        <v>125.5</v>
      </c>
      <c r="K15" s="54" t="s">
        <v>44</v>
      </c>
      <c r="L15" s="53"/>
    </row>
    <row r="16" spans="1:12" ht="15">
      <c r="A16" s="23"/>
      <c r="B16" s="15"/>
      <c r="C16" s="11"/>
      <c r="D16" s="7" t="s">
        <v>28</v>
      </c>
      <c r="E16" s="52" t="s">
        <v>83</v>
      </c>
      <c r="F16" s="53">
        <v>140</v>
      </c>
      <c r="G16" s="53">
        <v>14.8</v>
      </c>
      <c r="H16" s="53">
        <v>16.899999999999999</v>
      </c>
      <c r="I16" s="53">
        <v>12.1</v>
      </c>
      <c r="J16" s="53">
        <v>259.3</v>
      </c>
      <c r="K16" s="54" t="s">
        <v>57</v>
      </c>
      <c r="L16" s="53"/>
    </row>
    <row r="17" spans="1:12" ht="15">
      <c r="A17" s="23"/>
      <c r="B17" s="15"/>
      <c r="C17" s="11"/>
      <c r="D17" s="7" t="s">
        <v>29</v>
      </c>
      <c r="E17" s="52" t="s">
        <v>84</v>
      </c>
      <c r="F17" s="53">
        <v>150</v>
      </c>
      <c r="G17" s="53">
        <v>5.3</v>
      </c>
      <c r="H17" s="53">
        <v>4.9000000000000004</v>
      </c>
      <c r="I17" s="53">
        <v>32.799999999999997</v>
      </c>
      <c r="J17" s="53">
        <v>196.8</v>
      </c>
      <c r="K17" s="54" t="s">
        <v>40</v>
      </c>
      <c r="L17" s="53"/>
    </row>
    <row r="18" spans="1:12" ht="15">
      <c r="A18" s="23"/>
      <c r="B18" s="15"/>
      <c r="C18" s="11"/>
      <c r="D18" s="7" t="s">
        <v>30</v>
      </c>
      <c r="E18" s="52" t="s">
        <v>85</v>
      </c>
      <c r="F18" s="53">
        <v>200</v>
      </c>
      <c r="G18" s="53">
        <v>1</v>
      </c>
      <c r="H18" s="53">
        <v>0</v>
      </c>
      <c r="I18" s="53">
        <v>25.4</v>
      </c>
      <c r="J18" s="53">
        <v>105.6</v>
      </c>
      <c r="K18" s="54" t="s">
        <v>86</v>
      </c>
      <c r="L18" s="53"/>
    </row>
    <row r="19" spans="1:12" ht="15">
      <c r="A19" s="23"/>
      <c r="B19" s="15"/>
      <c r="C19" s="11"/>
      <c r="D19" s="7" t="s">
        <v>31</v>
      </c>
      <c r="E19" s="52" t="s">
        <v>87</v>
      </c>
      <c r="F19" s="53">
        <v>30</v>
      </c>
      <c r="G19" s="53">
        <v>2.2999999999999998</v>
      </c>
      <c r="H19" s="53">
        <v>0.2</v>
      </c>
      <c r="I19" s="53">
        <v>14.8</v>
      </c>
      <c r="J19" s="53">
        <v>70.3</v>
      </c>
      <c r="K19" s="54" t="s">
        <v>86</v>
      </c>
      <c r="L19" s="53"/>
    </row>
    <row r="20" spans="1:12" ht="15">
      <c r="A20" s="23"/>
      <c r="B20" s="15"/>
      <c r="C20" s="11"/>
      <c r="D20" s="7" t="s">
        <v>32</v>
      </c>
      <c r="E20" s="52" t="s">
        <v>88</v>
      </c>
      <c r="F20" s="53">
        <v>30</v>
      </c>
      <c r="G20" s="53">
        <v>2</v>
      </c>
      <c r="H20" s="53">
        <v>0.4</v>
      </c>
      <c r="I20" s="53">
        <v>10</v>
      </c>
      <c r="J20" s="53">
        <v>51.2</v>
      </c>
      <c r="K20" s="54" t="s">
        <v>86</v>
      </c>
      <c r="L20" s="53"/>
    </row>
    <row r="21" spans="1:12" ht="15">
      <c r="A21" s="23"/>
      <c r="B21" s="15"/>
      <c r="C21" s="11"/>
      <c r="D21" s="55"/>
      <c r="E21" s="52"/>
      <c r="F21" s="53"/>
      <c r="G21" s="53"/>
      <c r="H21" s="53"/>
      <c r="I21" s="53"/>
      <c r="J21" s="53"/>
      <c r="K21" s="54"/>
      <c r="L21" s="53"/>
    </row>
    <row r="22" spans="1:12" ht="15">
      <c r="A22" s="23"/>
      <c r="B22" s="15"/>
      <c r="C22" s="11"/>
      <c r="D22" s="55"/>
      <c r="E22" s="52"/>
      <c r="F22" s="53"/>
      <c r="G22" s="53"/>
      <c r="H22" s="53"/>
      <c r="I22" s="53"/>
      <c r="J22" s="53"/>
      <c r="K22" s="54"/>
      <c r="L22" s="53"/>
    </row>
    <row r="23" spans="1:12" ht="15">
      <c r="A23" s="24"/>
      <c r="B23" s="17"/>
      <c r="C23" s="8"/>
      <c r="D23" s="56" t="s">
        <v>33</v>
      </c>
      <c r="E23" s="57"/>
      <c r="F23" s="58">
        <f>SUM(F14:F22)</f>
        <v>810</v>
      </c>
      <c r="G23" s="58">
        <f t="shared" ref="G23:J23" si="2">SUM(G14:G22)</f>
        <v>31.6</v>
      </c>
      <c r="H23" s="58">
        <f t="shared" si="2"/>
        <v>34.799999999999997</v>
      </c>
      <c r="I23" s="58">
        <f t="shared" si="2"/>
        <v>110.8</v>
      </c>
      <c r="J23" s="58">
        <f t="shared" si="2"/>
        <v>882.2</v>
      </c>
      <c r="K23" s="59"/>
      <c r="L23" s="58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810</v>
      </c>
      <c r="G24" s="32">
        <f t="shared" ref="G24:J24" si="4">G13+G23</f>
        <v>31.6</v>
      </c>
      <c r="H24" s="32">
        <f t="shared" si="4"/>
        <v>34.799999999999997</v>
      </c>
      <c r="I24" s="32">
        <f t="shared" si="4"/>
        <v>110.8</v>
      </c>
      <c r="J24" s="32">
        <f t="shared" si="4"/>
        <v>882.2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128</v>
      </c>
      <c r="F33" s="43">
        <v>60</v>
      </c>
      <c r="G33" s="43">
        <v>0.7</v>
      </c>
      <c r="H33" s="43">
        <v>5.4</v>
      </c>
      <c r="I33" s="43">
        <v>4</v>
      </c>
      <c r="J33" s="43">
        <v>67.099999999999994</v>
      </c>
      <c r="K33" s="44" t="s">
        <v>43</v>
      </c>
      <c r="L33" s="43"/>
    </row>
    <row r="34" spans="1:12" ht="15">
      <c r="A34" s="14"/>
      <c r="B34" s="15"/>
      <c r="C34" s="11"/>
      <c r="D34" s="7" t="s">
        <v>27</v>
      </c>
      <c r="E34" s="42" t="s">
        <v>129</v>
      </c>
      <c r="F34" s="43">
        <v>200</v>
      </c>
      <c r="G34" s="43">
        <v>6.7</v>
      </c>
      <c r="H34" s="43">
        <v>4.5999999999999996</v>
      </c>
      <c r="I34" s="43">
        <v>16.3</v>
      </c>
      <c r="J34" s="43" t="s">
        <v>130</v>
      </c>
      <c r="K34" s="44" t="s">
        <v>44</v>
      </c>
      <c r="L34" s="43"/>
    </row>
    <row r="35" spans="1:12" ht="15">
      <c r="A35" s="14"/>
      <c r="B35" s="15"/>
      <c r="C35" s="11"/>
      <c r="D35" s="7" t="s">
        <v>28</v>
      </c>
      <c r="E35" s="42" t="s">
        <v>131</v>
      </c>
      <c r="F35" s="43">
        <v>250</v>
      </c>
      <c r="G35" s="43">
        <v>31</v>
      </c>
      <c r="H35" s="43">
        <v>7.8</v>
      </c>
      <c r="I35" s="43">
        <v>22</v>
      </c>
      <c r="J35" s="43">
        <v>282</v>
      </c>
      <c r="K35" s="44" t="s">
        <v>45</v>
      </c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47</v>
      </c>
      <c r="L37" s="43"/>
    </row>
    <row r="38" spans="1:12" ht="15">
      <c r="A38" s="14"/>
      <c r="B38" s="15"/>
      <c r="C38" s="11"/>
      <c r="D38" s="7" t="s">
        <v>31</v>
      </c>
      <c r="E38" s="42" t="s">
        <v>23</v>
      </c>
      <c r="F38" s="43">
        <v>60</v>
      </c>
      <c r="G38" s="43">
        <v>4.5999999999999996</v>
      </c>
      <c r="H38" s="43">
        <v>0.4</v>
      </c>
      <c r="I38" s="43">
        <v>29.6</v>
      </c>
      <c r="J38" s="43">
        <v>140</v>
      </c>
      <c r="K38" s="44" t="s">
        <v>48</v>
      </c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50</v>
      </c>
      <c r="F40" s="43">
        <v>100</v>
      </c>
      <c r="G40" s="43">
        <v>0.5</v>
      </c>
      <c r="H40" s="43">
        <v>0.1</v>
      </c>
      <c r="I40" s="43">
        <v>6.3</v>
      </c>
      <c r="J40" s="43">
        <v>27.4</v>
      </c>
      <c r="K40" s="44" t="s">
        <v>48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 t="shared" ref="G42" si="10">SUM(G33:G41)</f>
        <v>44</v>
      </c>
      <c r="H42" s="19">
        <f t="shared" ref="H42" si="11">SUM(H33:H41)</f>
        <v>18.3</v>
      </c>
      <c r="I42" s="19">
        <f t="shared" ref="I42" si="12">SUM(I33:I41)</f>
        <v>97.999999999999986</v>
      </c>
      <c r="J42" s="19">
        <f t="shared" ref="J42:L42" si="13">SUM(J33:J41)</f>
        <v>597.5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870</v>
      </c>
      <c r="G43" s="32">
        <f t="shared" ref="G43" si="14">G32+G42</f>
        <v>44</v>
      </c>
      <c r="H43" s="32">
        <f t="shared" ref="H43" si="15">H32+H42</f>
        <v>18.3</v>
      </c>
      <c r="I43" s="32">
        <f t="shared" ref="I43" si="16">I32+I42</f>
        <v>97.999999999999986</v>
      </c>
      <c r="J43" s="32">
        <v>730.6</v>
      </c>
      <c r="K43" s="32"/>
      <c r="L43" s="32">
        <f t="shared" ref="L43" si="17">L32+L42</f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91</v>
      </c>
      <c r="F52" s="53">
        <v>60</v>
      </c>
      <c r="G52" s="53">
        <v>0.5</v>
      </c>
      <c r="H52" s="53">
        <v>0.1</v>
      </c>
      <c r="I52" s="53">
        <v>1.5</v>
      </c>
      <c r="J52" s="53">
        <v>8.5</v>
      </c>
      <c r="K52" s="54" t="s">
        <v>67</v>
      </c>
      <c r="L52" s="53"/>
    </row>
    <row r="53" spans="1:12" ht="15">
      <c r="A53" s="23"/>
      <c r="B53" s="15"/>
      <c r="C53" s="11"/>
      <c r="D53" s="7" t="s">
        <v>27</v>
      </c>
      <c r="E53" s="52" t="s">
        <v>92</v>
      </c>
      <c r="F53" s="53">
        <v>200</v>
      </c>
      <c r="G53" s="53">
        <v>4.8</v>
      </c>
      <c r="H53" s="53">
        <v>2.2000000000000002</v>
      </c>
      <c r="I53" s="53">
        <v>15.5</v>
      </c>
      <c r="J53" s="53">
        <v>100.9</v>
      </c>
      <c r="K53" s="54" t="s">
        <v>56</v>
      </c>
      <c r="L53" s="53"/>
    </row>
    <row r="54" spans="1:12" ht="15">
      <c r="A54" s="23"/>
      <c r="B54" s="15"/>
      <c r="C54" s="11"/>
      <c r="D54" s="7" t="s">
        <v>28</v>
      </c>
      <c r="E54" s="52" t="s">
        <v>93</v>
      </c>
      <c r="F54" s="53">
        <v>90</v>
      </c>
      <c r="G54" s="53">
        <v>15.1</v>
      </c>
      <c r="H54" s="53">
        <v>14.3</v>
      </c>
      <c r="I54" s="53">
        <v>6</v>
      </c>
      <c r="J54" s="53">
        <v>212.8</v>
      </c>
      <c r="K54" s="54" t="s">
        <v>94</v>
      </c>
      <c r="L54" s="53"/>
    </row>
    <row r="55" spans="1:12" ht="15">
      <c r="A55" s="23"/>
      <c r="B55" s="15"/>
      <c r="C55" s="11"/>
      <c r="D55" s="7" t="s">
        <v>29</v>
      </c>
      <c r="E55" s="52" t="s">
        <v>95</v>
      </c>
      <c r="F55" s="53">
        <v>150</v>
      </c>
      <c r="G55" s="53">
        <v>3.6</v>
      </c>
      <c r="H55" s="53">
        <v>4.8</v>
      </c>
      <c r="I55" s="53">
        <v>36.4</v>
      </c>
      <c r="J55" s="53">
        <v>203.5</v>
      </c>
      <c r="K55" s="54" t="s">
        <v>54</v>
      </c>
      <c r="L55" s="53"/>
    </row>
    <row r="56" spans="1:12" ht="15">
      <c r="A56" s="23"/>
      <c r="B56" s="15"/>
      <c r="C56" s="11"/>
      <c r="D56" s="7" t="s">
        <v>30</v>
      </c>
      <c r="E56" s="52" t="s">
        <v>126</v>
      </c>
      <c r="F56" s="53">
        <v>200</v>
      </c>
      <c r="G56" s="53">
        <v>4.5999999999999996</v>
      </c>
      <c r="H56" s="53">
        <v>4.3</v>
      </c>
      <c r="I56" s="53">
        <v>12.4</v>
      </c>
      <c r="J56" s="53">
        <v>100</v>
      </c>
      <c r="K56" s="54" t="s">
        <v>86</v>
      </c>
      <c r="L56" s="53"/>
    </row>
    <row r="57" spans="1:12" ht="15">
      <c r="A57" s="23"/>
      <c r="B57" s="15"/>
      <c r="C57" s="11"/>
      <c r="D57" s="7" t="s">
        <v>31</v>
      </c>
      <c r="E57" s="52" t="s">
        <v>87</v>
      </c>
      <c r="F57" s="53">
        <v>60</v>
      </c>
      <c r="G57" s="53">
        <v>4.5999999999999996</v>
      </c>
      <c r="H57" s="53">
        <v>0.4</v>
      </c>
      <c r="I57" s="53">
        <v>29.6</v>
      </c>
      <c r="J57" s="53">
        <v>140</v>
      </c>
      <c r="K57" s="54" t="s">
        <v>86</v>
      </c>
      <c r="L57" s="53"/>
    </row>
    <row r="58" spans="1:12" ht="15">
      <c r="A58" s="23"/>
      <c r="B58" s="15"/>
      <c r="C58" s="11"/>
      <c r="D58" s="7" t="s">
        <v>32</v>
      </c>
      <c r="E58" s="52" t="s">
        <v>127</v>
      </c>
      <c r="F58" s="53">
        <v>30</v>
      </c>
      <c r="G58" s="53">
        <v>1.3</v>
      </c>
      <c r="H58" s="53">
        <v>5.4</v>
      </c>
      <c r="I58" s="53">
        <v>18.899999999999999</v>
      </c>
      <c r="J58" s="53">
        <v>129</v>
      </c>
      <c r="K58" s="54" t="s">
        <v>86</v>
      </c>
      <c r="L58" s="53"/>
    </row>
    <row r="59" spans="1:12" ht="15">
      <c r="A59" s="23"/>
      <c r="B59" s="15"/>
      <c r="C59" s="11"/>
      <c r="D59" s="55"/>
      <c r="E59" s="52"/>
      <c r="F59" s="53"/>
      <c r="G59" s="53"/>
      <c r="H59" s="53"/>
      <c r="I59" s="53"/>
      <c r="J59" s="53"/>
      <c r="K59" s="54"/>
      <c r="L59" s="53"/>
    </row>
    <row r="60" spans="1:12" ht="15">
      <c r="A60" s="23"/>
      <c r="B60" s="15"/>
      <c r="C60" s="11"/>
      <c r="D60" s="55"/>
      <c r="E60" s="52"/>
      <c r="F60" s="53"/>
      <c r="G60" s="53"/>
      <c r="H60" s="53"/>
      <c r="I60" s="53"/>
      <c r="J60" s="53"/>
      <c r="K60" s="54"/>
      <c r="L60" s="53"/>
    </row>
    <row r="61" spans="1:12" ht="15">
      <c r="A61" s="24"/>
      <c r="B61" s="17"/>
      <c r="C61" s="8"/>
      <c r="D61" s="56" t="s">
        <v>33</v>
      </c>
      <c r="E61" s="57"/>
      <c r="F61" s="58">
        <f>SUM(F52:F60)</f>
        <v>790</v>
      </c>
      <c r="G61" s="58">
        <f t="shared" ref="G61:L61" si="22">SUM(G52:G60)</f>
        <v>34.5</v>
      </c>
      <c r="H61" s="58">
        <f t="shared" si="22"/>
        <v>31.5</v>
      </c>
      <c r="I61" s="58">
        <f t="shared" si="22"/>
        <v>120.30000000000001</v>
      </c>
      <c r="J61" s="58">
        <f t="shared" si="22"/>
        <v>894.7</v>
      </c>
      <c r="K61" s="59"/>
      <c r="L61" s="58">
        <f t="shared" si="22"/>
        <v>0</v>
      </c>
    </row>
    <row r="62" spans="1:12" ht="15.75" customHeigh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790</v>
      </c>
      <c r="G62" s="32">
        <f t="shared" ref="G62" si="23">G51+G61</f>
        <v>34.5</v>
      </c>
      <c r="H62" s="32">
        <f t="shared" ref="H62" si="24">H51+H61</f>
        <v>31.5</v>
      </c>
      <c r="I62" s="32">
        <f t="shared" ref="I62" si="25">I51+I61</f>
        <v>120.30000000000001</v>
      </c>
      <c r="J62" s="32">
        <f t="shared" ref="J62:L62" si="26">J51+J61</f>
        <v>894.7</v>
      </c>
      <c r="K62" s="32"/>
      <c r="L62" s="32">
        <f t="shared" si="26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7">SUM(G63:G69)</f>
        <v>0</v>
      </c>
      <c r="H70" s="19">
        <f t="shared" ref="H70" si="28">SUM(H63:H69)</f>
        <v>0</v>
      </c>
      <c r="I70" s="19">
        <f t="shared" ref="I70" si="29">SUM(I63:I69)</f>
        <v>0</v>
      </c>
      <c r="J70" s="19">
        <f t="shared" ref="J70:L70" si="30">SUM(J63:J69)</f>
        <v>0</v>
      </c>
      <c r="K70" s="25"/>
      <c r="L70" s="19">
        <f t="shared" si="30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96</v>
      </c>
      <c r="F71" s="53">
        <v>60</v>
      </c>
      <c r="G71" s="53">
        <v>1.5</v>
      </c>
      <c r="H71" s="53">
        <v>6.1</v>
      </c>
      <c r="I71" s="53">
        <v>6.2</v>
      </c>
      <c r="J71" s="53">
        <v>85.8</v>
      </c>
      <c r="K71" s="54" t="s">
        <v>52</v>
      </c>
      <c r="L71" s="53"/>
    </row>
    <row r="72" spans="1:12" ht="15">
      <c r="A72" s="23"/>
      <c r="B72" s="15"/>
      <c r="C72" s="11"/>
      <c r="D72" s="7" t="s">
        <v>27</v>
      </c>
      <c r="E72" s="52" t="s">
        <v>97</v>
      </c>
      <c r="F72" s="53">
        <v>200</v>
      </c>
      <c r="G72" s="53">
        <v>7.9</v>
      </c>
      <c r="H72" s="53">
        <v>3.8</v>
      </c>
      <c r="I72" s="53">
        <v>12.4</v>
      </c>
      <c r="J72" s="53">
        <v>115.7</v>
      </c>
      <c r="K72" s="54" t="s">
        <v>98</v>
      </c>
      <c r="L72" s="53"/>
    </row>
    <row r="73" spans="1:12" ht="15">
      <c r="A73" s="23"/>
      <c r="B73" s="15"/>
      <c r="C73" s="11"/>
      <c r="D73" s="7" t="s">
        <v>28</v>
      </c>
      <c r="E73" s="52" t="s">
        <v>99</v>
      </c>
      <c r="F73" s="53">
        <v>90</v>
      </c>
      <c r="G73" s="53">
        <v>28.9</v>
      </c>
      <c r="H73" s="53">
        <v>2.2000000000000002</v>
      </c>
      <c r="I73" s="53">
        <v>1</v>
      </c>
      <c r="J73" s="53">
        <v>139.30000000000001</v>
      </c>
      <c r="K73" s="54" t="s">
        <v>70</v>
      </c>
      <c r="L73" s="53"/>
    </row>
    <row r="74" spans="1:12" ht="15">
      <c r="A74" s="23"/>
      <c r="B74" s="15"/>
      <c r="C74" s="11"/>
      <c r="D74" s="7" t="s">
        <v>29</v>
      </c>
      <c r="E74" s="52" t="s">
        <v>100</v>
      </c>
      <c r="F74" s="53">
        <v>150</v>
      </c>
      <c r="G74" s="53">
        <v>8.1999999999999993</v>
      </c>
      <c r="H74" s="53">
        <v>6.3</v>
      </c>
      <c r="I74" s="53">
        <v>25.9</v>
      </c>
      <c r="J74" s="53">
        <v>233.7</v>
      </c>
      <c r="K74" s="54" t="s">
        <v>51</v>
      </c>
      <c r="L74" s="53"/>
    </row>
    <row r="75" spans="1:12" ht="15">
      <c r="A75" s="23"/>
      <c r="B75" s="15"/>
      <c r="C75" s="11"/>
      <c r="D75" s="7" t="s">
        <v>30</v>
      </c>
      <c r="E75" s="52" t="s">
        <v>101</v>
      </c>
      <c r="F75" s="53">
        <v>200</v>
      </c>
      <c r="G75" s="53">
        <v>1</v>
      </c>
      <c r="H75" s="53">
        <v>0.1</v>
      </c>
      <c r="I75" s="53">
        <v>15.6</v>
      </c>
      <c r="J75" s="53">
        <v>66.900000000000006</v>
      </c>
      <c r="K75" s="54" t="s">
        <v>66</v>
      </c>
      <c r="L75" s="53"/>
    </row>
    <row r="76" spans="1:12" ht="15">
      <c r="A76" s="23"/>
      <c r="B76" s="15"/>
      <c r="C76" s="11"/>
      <c r="D76" s="7" t="s">
        <v>31</v>
      </c>
      <c r="E76" s="52" t="s">
        <v>87</v>
      </c>
      <c r="F76" s="53">
        <v>30</v>
      </c>
      <c r="G76" s="53">
        <v>2.2999999999999998</v>
      </c>
      <c r="H76" s="53">
        <v>0.2</v>
      </c>
      <c r="I76" s="53">
        <v>14.8</v>
      </c>
      <c r="J76" s="53">
        <v>70.3</v>
      </c>
      <c r="K76" s="54" t="s">
        <v>86</v>
      </c>
      <c r="L76" s="53"/>
    </row>
    <row r="77" spans="1:12" ht="15">
      <c r="A77" s="23"/>
      <c r="B77" s="15"/>
      <c r="C77" s="11"/>
      <c r="D77" s="7" t="s">
        <v>32</v>
      </c>
      <c r="E77" s="52" t="s">
        <v>88</v>
      </c>
      <c r="F77" s="53">
        <v>30</v>
      </c>
      <c r="G77" s="53">
        <v>2</v>
      </c>
      <c r="H77" s="53">
        <v>0.4</v>
      </c>
      <c r="I77" s="53">
        <v>10</v>
      </c>
      <c r="J77" s="53">
        <v>51.2</v>
      </c>
      <c r="K77" s="54" t="s">
        <v>86</v>
      </c>
      <c r="L77" s="53"/>
    </row>
    <row r="78" spans="1:12" ht="15">
      <c r="A78" s="23"/>
      <c r="B78" s="15"/>
      <c r="C78" s="11"/>
      <c r="D78" s="55"/>
      <c r="E78" s="52"/>
      <c r="F78" s="53"/>
      <c r="G78" s="53"/>
      <c r="H78" s="53"/>
      <c r="I78" s="53"/>
      <c r="J78" s="53"/>
      <c r="K78" s="54"/>
      <c r="L78" s="53"/>
    </row>
    <row r="79" spans="1:12" ht="15">
      <c r="A79" s="23"/>
      <c r="B79" s="15"/>
      <c r="C79" s="11"/>
      <c r="D79" s="55"/>
      <c r="E79" s="52"/>
      <c r="F79" s="53"/>
      <c r="G79" s="53"/>
      <c r="H79" s="53"/>
      <c r="I79" s="53"/>
      <c r="J79" s="53"/>
      <c r="K79" s="54"/>
      <c r="L79" s="53"/>
    </row>
    <row r="80" spans="1:12" ht="15">
      <c r="A80" s="24"/>
      <c r="B80" s="17"/>
      <c r="C80" s="8"/>
      <c r="D80" s="56" t="s">
        <v>33</v>
      </c>
      <c r="E80" s="57"/>
      <c r="F80" s="58">
        <f>SUM(F71:F79)</f>
        <v>760</v>
      </c>
      <c r="G80" s="58">
        <f t="shared" ref="G80:L80" si="31">SUM(G71:G79)</f>
        <v>51.8</v>
      </c>
      <c r="H80" s="58">
        <f t="shared" si="31"/>
        <v>19.099999999999998</v>
      </c>
      <c r="I80" s="58">
        <f t="shared" si="31"/>
        <v>85.9</v>
      </c>
      <c r="J80" s="58">
        <f t="shared" si="31"/>
        <v>762.9</v>
      </c>
      <c r="K80" s="59"/>
      <c r="L80" s="58">
        <f t="shared" si="31"/>
        <v>0</v>
      </c>
    </row>
    <row r="81" spans="1:12" ht="15.75" customHeigh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760</v>
      </c>
      <c r="G81" s="32">
        <f t="shared" ref="G81" si="32">G70+G80</f>
        <v>51.8</v>
      </c>
      <c r="H81" s="32">
        <f t="shared" ref="H81" si="33">H70+H80</f>
        <v>19.099999999999998</v>
      </c>
      <c r="I81" s="32">
        <f t="shared" ref="I81" si="34">I70+I80</f>
        <v>85.9</v>
      </c>
      <c r="J81" s="32">
        <f t="shared" ref="J81:L81" si="35">J70+J80</f>
        <v>762.9</v>
      </c>
      <c r="K81" s="32"/>
      <c r="L81" s="32">
        <f t="shared" si="35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6">SUM(G82:G88)</f>
        <v>0</v>
      </c>
      <c r="H89" s="19">
        <f t="shared" ref="H89" si="37">SUM(H82:H88)</f>
        <v>0</v>
      </c>
      <c r="I89" s="19">
        <f t="shared" ref="I89" si="38">SUM(I82:I88)</f>
        <v>0</v>
      </c>
      <c r="J89" s="19">
        <f t="shared" ref="J89:L89" si="39">SUM(J82:J88)</f>
        <v>0</v>
      </c>
      <c r="K89" s="25"/>
      <c r="L89" s="19">
        <f t="shared" si="39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102</v>
      </c>
      <c r="F90" s="53">
        <v>60</v>
      </c>
      <c r="G90" s="53">
        <v>1.7</v>
      </c>
      <c r="H90" s="53">
        <v>0.1</v>
      </c>
      <c r="I90" s="53">
        <v>3.5</v>
      </c>
      <c r="J90" s="53">
        <v>22.1</v>
      </c>
      <c r="K90" s="54" t="s">
        <v>103</v>
      </c>
      <c r="L90" s="53"/>
    </row>
    <row r="91" spans="1:12" ht="15">
      <c r="A91" s="23"/>
      <c r="B91" s="15"/>
      <c r="C91" s="11"/>
      <c r="D91" s="7" t="s">
        <v>27</v>
      </c>
      <c r="E91" s="52" t="s">
        <v>104</v>
      </c>
      <c r="F91" s="53">
        <v>200</v>
      </c>
      <c r="G91" s="53">
        <v>4.7</v>
      </c>
      <c r="H91" s="53">
        <v>5.7</v>
      </c>
      <c r="I91" s="53">
        <v>10.1</v>
      </c>
      <c r="J91" s="53">
        <v>110.4</v>
      </c>
      <c r="K91" s="54" t="s">
        <v>53</v>
      </c>
      <c r="L91" s="53"/>
    </row>
    <row r="92" spans="1:12" ht="15">
      <c r="A92" s="23"/>
      <c r="B92" s="15"/>
      <c r="C92" s="11"/>
      <c r="D92" s="7" t="s">
        <v>28</v>
      </c>
      <c r="E92" s="52" t="s">
        <v>105</v>
      </c>
      <c r="F92" s="53">
        <v>140</v>
      </c>
      <c r="G92" s="53">
        <v>18</v>
      </c>
      <c r="H92" s="53">
        <v>16.899999999999999</v>
      </c>
      <c r="I92" s="53">
        <v>19.3</v>
      </c>
      <c r="J92" s="53">
        <v>301</v>
      </c>
      <c r="K92" s="54" t="s">
        <v>41</v>
      </c>
      <c r="L92" s="53"/>
    </row>
    <row r="93" spans="1:12" ht="15">
      <c r="A93" s="23"/>
      <c r="B93" s="15"/>
      <c r="C93" s="11"/>
      <c r="D93" s="7" t="s">
        <v>29</v>
      </c>
      <c r="E93" s="52" t="s">
        <v>106</v>
      </c>
      <c r="F93" s="53">
        <v>150</v>
      </c>
      <c r="G93" s="53">
        <v>3.1</v>
      </c>
      <c r="H93" s="53">
        <v>5.3</v>
      </c>
      <c r="I93" s="53">
        <v>19.8</v>
      </c>
      <c r="J93" s="53">
        <v>139.4</v>
      </c>
      <c r="K93" s="54" t="s">
        <v>45</v>
      </c>
      <c r="L93" s="53"/>
    </row>
    <row r="94" spans="1:12" ht="15">
      <c r="A94" s="23"/>
      <c r="B94" s="15"/>
      <c r="C94" s="11"/>
      <c r="D94" s="7" t="s">
        <v>30</v>
      </c>
      <c r="E94" s="52" t="s">
        <v>107</v>
      </c>
      <c r="F94" s="53">
        <v>200</v>
      </c>
      <c r="G94" s="53">
        <v>0.2</v>
      </c>
      <c r="H94" s="53">
        <v>0.1</v>
      </c>
      <c r="I94" s="53">
        <v>9.9</v>
      </c>
      <c r="J94" s="53">
        <v>41.6</v>
      </c>
      <c r="K94" s="54" t="s">
        <v>58</v>
      </c>
      <c r="L94" s="53"/>
    </row>
    <row r="95" spans="1:12" ht="15">
      <c r="A95" s="23"/>
      <c r="B95" s="15"/>
      <c r="C95" s="11"/>
      <c r="D95" s="7" t="s">
        <v>31</v>
      </c>
      <c r="E95" s="52" t="s">
        <v>87</v>
      </c>
      <c r="F95" s="53">
        <v>30</v>
      </c>
      <c r="G95" s="53">
        <v>2.2999999999999998</v>
      </c>
      <c r="H95" s="53">
        <v>0.2</v>
      </c>
      <c r="I95" s="53">
        <v>14.8</v>
      </c>
      <c r="J95" s="53">
        <v>70.3</v>
      </c>
      <c r="K95" s="54" t="s">
        <v>86</v>
      </c>
      <c r="L95" s="53"/>
    </row>
    <row r="96" spans="1:12" ht="15">
      <c r="A96" s="23"/>
      <c r="B96" s="15"/>
      <c r="C96" s="11"/>
      <c r="D96" s="7" t="s">
        <v>32</v>
      </c>
      <c r="E96" s="52" t="s">
        <v>88</v>
      </c>
      <c r="F96" s="53">
        <v>30</v>
      </c>
      <c r="G96" s="53">
        <v>2</v>
      </c>
      <c r="H96" s="53">
        <v>0.4</v>
      </c>
      <c r="I96" s="53">
        <v>10</v>
      </c>
      <c r="J96" s="53">
        <v>51.2</v>
      </c>
      <c r="K96" s="54" t="s">
        <v>86</v>
      </c>
      <c r="L96" s="53"/>
    </row>
    <row r="97" spans="1:12" ht="15">
      <c r="A97" s="23"/>
      <c r="B97" s="15"/>
      <c r="C97" s="11"/>
      <c r="D97" s="55"/>
      <c r="E97" s="52"/>
      <c r="F97" s="53"/>
      <c r="G97" s="53"/>
      <c r="H97" s="53"/>
      <c r="I97" s="53"/>
      <c r="J97" s="53"/>
      <c r="K97" s="54"/>
      <c r="L97" s="53"/>
    </row>
    <row r="98" spans="1:12" ht="15">
      <c r="A98" s="23"/>
      <c r="B98" s="15"/>
      <c r="C98" s="11"/>
      <c r="D98" s="55"/>
      <c r="E98" s="52"/>
      <c r="F98" s="53"/>
      <c r="G98" s="53"/>
      <c r="H98" s="53"/>
      <c r="I98" s="53"/>
      <c r="J98" s="53"/>
      <c r="K98" s="54"/>
      <c r="L98" s="53"/>
    </row>
    <row r="99" spans="1:12" ht="15">
      <c r="A99" s="24"/>
      <c r="B99" s="17"/>
      <c r="C99" s="8"/>
      <c r="D99" s="56" t="s">
        <v>33</v>
      </c>
      <c r="E99" s="57"/>
      <c r="F99" s="58">
        <f>SUM(F90:F98)</f>
        <v>810</v>
      </c>
      <c r="G99" s="58">
        <f t="shared" ref="G99:L99" si="40">SUM(G90:G98)</f>
        <v>32</v>
      </c>
      <c r="H99" s="58">
        <f t="shared" si="40"/>
        <v>28.7</v>
      </c>
      <c r="I99" s="58">
        <f t="shared" si="40"/>
        <v>87.4</v>
      </c>
      <c r="J99" s="58">
        <f t="shared" si="40"/>
        <v>736</v>
      </c>
      <c r="K99" s="59"/>
      <c r="L99" s="58">
        <f t="shared" si="40"/>
        <v>0</v>
      </c>
    </row>
    <row r="100" spans="1:12" ht="15.75" customHeigh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810</v>
      </c>
      <c r="G100" s="32">
        <f t="shared" ref="G100" si="41">G89+G99</f>
        <v>32</v>
      </c>
      <c r="H100" s="32">
        <f t="shared" ref="H100" si="42">H89+H99</f>
        <v>28.7</v>
      </c>
      <c r="I100" s="32">
        <f t="shared" ref="I100" si="43">I89+I99</f>
        <v>87.4</v>
      </c>
      <c r="J100" s="32">
        <f t="shared" ref="J100:L100" si="44">J89+J99</f>
        <v>736</v>
      </c>
      <c r="K100" s="32"/>
      <c r="L100" s="32">
        <f t="shared" si="44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5">SUM(G101:G107)</f>
        <v>0</v>
      </c>
      <c r="H108" s="19">
        <f t="shared" si="45"/>
        <v>0</v>
      </c>
      <c r="I108" s="19">
        <f t="shared" si="45"/>
        <v>0</v>
      </c>
      <c r="J108" s="19">
        <f t="shared" si="45"/>
        <v>0</v>
      </c>
      <c r="K108" s="25"/>
      <c r="L108" s="19">
        <f t="shared" ref="L108" si="46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59</v>
      </c>
      <c r="F110" s="43">
        <v>200</v>
      </c>
      <c r="G110" s="43">
        <v>8.6999999999999993</v>
      </c>
      <c r="H110" s="43">
        <v>10.6</v>
      </c>
      <c r="I110" s="43">
        <v>40</v>
      </c>
      <c r="J110" s="43">
        <v>289</v>
      </c>
      <c r="K110" s="44" t="s">
        <v>60</v>
      </c>
      <c r="L110" s="43"/>
    </row>
    <row r="111" spans="1:12" ht="15">
      <c r="A111" s="23"/>
      <c r="B111" s="15"/>
      <c r="C111" s="11"/>
      <c r="D111" s="7" t="s">
        <v>28</v>
      </c>
      <c r="E111" s="42" t="s">
        <v>63</v>
      </c>
      <c r="F111" s="43">
        <v>150</v>
      </c>
      <c r="G111" s="43">
        <v>4.0999999999999996</v>
      </c>
      <c r="H111" s="43">
        <v>1.6</v>
      </c>
      <c r="I111" s="43">
        <v>27.9</v>
      </c>
      <c r="J111" s="43">
        <v>303</v>
      </c>
      <c r="K111" s="44">
        <v>472</v>
      </c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61</v>
      </c>
      <c r="F113" s="43">
        <v>200</v>
      </c>
      <c r="G113" s="43">
        <v>0.2</v>
      </c>
      <c r="H113" s="43">
        <v>0.04</v>
      </c>
      <c r="I113" s="43">
        <v>6.42</v>
      </c>
      <c r="J113" s="43">
        <v>27</v>
      </c>
      <c r="K113" s="44" t="s">
        <v>62</v>
      </c>
      <c r="L113" s="43"/>
    </row>
    <row r="114" spans="1:12" ht="15">
      <c r="A114" s="23"/>
      <c r="B114" s="15"/>
      <c r="C114" s="11"/>
      <c r="D114" s="7" t="s">
        <v>31</v>
      </c>
      <c r="E114" s="42" t="s">
        <v>23</v>
      </c>
      <c r="F114" s="43">
        <v>60</v>
      </c>
      <c r="G114" s="43">
        <v>4.5999999999999996</v>
      </c>
      <c r="H114" s="43">
        <v>0.4</v>
      </c>
      <c r="I114" s="43">
        <v>29.6</v>
      </c>
      <c r="J114" s="43">
        <v>140</v>
      </c>
      <c r="K114" s="44" t="s">
        <v>42</v>
      </c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 t="s">
        <v>50</v>
      </c>
      <c r="F116" s="43">
        <v>100</v>
      </c>
      <c r="G116" s="43">
        <v>0.5</v>
      </c>
      <c r="H116" s="43">
        <v>0.1</v>
      </c>
      <c r="I116" s="43">
        <v>6.3</v>
      </c>
      <c r="J116" s="43">
        <v>27.4</v>
      </c>
      <c r="K116" s="44" t="s">
        <v>42</v>
      </c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47">SUM(G109:G117)</f>
        <v>18.099999999999998</v>
      </c>
      <c r="H118" s="19">
        <f t="shared" si="47"/>
        <v>12.739999999999998</v>
      </c>
      <c r="I118" s="19">
        <f t="shared" si="47"/>
        <v>110.22000000000001</v>
      </c>
      <c r="J118" s="19">
        <f t="shared" si="47"/>
        <v>786.4</v>
      </c>
      <c r="K118" s="25"/>
      <c r="L118" s="19">
        <f t="shared" ref="L118" si="48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60" t="s">
        <v>4</v>
      </c>
      <c r="D119" s="61"/>
      <c r="E119" s="31"/>
      <c r="F119" s="32">
        <f>F108+F118</f>
        <v>710</v>
      </c>
      <c r="G119" s="32">
        <f t="shared" ref="G119:J119" si="49">G108+G118</f>
        <v>18.099999999999998</v>
      </c>
      <c r="H119" s="32">
        <f t="shared" si="49"/>
        <v>12.739999999999998</v>
      </c>
      <c r="I119" s="32">
        <f t="shared" si="49"/>
        <v>110.22000000000001</v>
      </c>
      <c r="J119" s="32">
        <f t="shared" si="49"/>
        <v>786.4</v>
      </c>
      <c r="K119" s="32"/>
      <c r="L119" s="32">
        <f t="shared" ref="L119" si="50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1">SUM(G120:G126)</f>
        <v>0</v>
      </c>
      <c r="H127" s="19">
        <f t="shared" si="51"/>
        <v>0</v>
      </c>
      <c r="I127" s="19">
        <f t="shared" si="51"/>
        <v>0</v>
      </c>
      <c r="J127" s="19">
        <f t="shared" si="51"/>
        <v>0</v>
      </c>
      <c r="K127" s="25"/>
      <c r="L127" s="19">
        <f t="shared" ref="L127" si="52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2" t="s">
        <v>96</v>
      </c>
      <c r="F128" s="53">
        <v>60</v>
      </c>
      <c r="G128" s="53">
        <v>1.5</v>
      </c>
      <c r="H128" s="53">
        <v>6.1</v>
      </c>
      <c r="I128" s="53">
        <v>6.2</v>
      </c>
      <c r="J128" s="53">
        <v>85.8</v>
      </c>
      <c r="K128" s="54" t="s">
        <v>52</v>
      </c>
      <c r="L128" s="53"/>
    </row>
    <row r="129" spans="1:12" ht="15">
      <c r="A129" s="14"/>
      <c r="B129" s="15"/>
      <c r="C129" s="11"/>
      <c r="D129" s="7" t="s">
        <v>27</v>
      </c>
      <c r="E129" s="52" t="s">
        <v>108</v>
      </c>
      <c r="F129" s="53">
        <v>200</v>
      </c>
      <c r="G129" s="53">
        <v>4.7</v>
      </c>
      <c r="H129" s="53">
        <v>5.6</v>
      </c>
      <c r="I129" s="53">
        <v>5.7</v>
      </c>
      <c r="J129" s="53">
        <v>92.2</v>
      </c>
      <c r="K129" s="54" t="s">
        <v>68</v>
      </c>
      <c r="L129" s="53"/>
    </row>
    <row r="130" spans="1:12" ht="15">
      <c r="A130" s="14"/>
      <c r="B130" s="15"/>
      <c r="C130" s="11"/>
      <c r="D130" s="7" t="s">
        <v>28</v>
      </c>
      <c r="E130" s="52" t="s">
        <v>109</v>
      </c>
      <c r="F130" s="53">
        <v>140</v>
      </c>
      <c r="G130" s="53">
        <v>18</v>
      </c>
      <c r="H130" s="53">
        <v>16.899999999999999</v>
      </c>
      <c r="I130" s="53">
        <v>19.3</v>
      </c>
      <c r="J130" s="53">
        <v>301</v>
      </c>
      <c r="K130" s="54" t="s">
        <v>64</v>
      </c>
      <c r="L130" s="53"/>
    </row>
    <row r="131" spans="1:12" ht="15">
      <c r="A131" s="14"/>
      <c r="B131" s="15"/>
      <c r="C131" s="11"/>
      <c r="D131" s="7" t="s">
        <v>29</v>
      </c>
      <c r="E131" s="52" t="s">
        <v>100</v>
      </c>
      <c r="F131" s="53">
        <v>150</v>
      </c>
      <c r="G131" s="53">
        <v>8.1999999999999993</v>
      </c>
      <c r="H131" s="53">
        <v>6.3</v>
      </c>
      <c r="I131" s="53">
        <v>25.9</v>
      </c>
      <c r="J131" s="53">
        <v>233.7</v>
      </c>
      <c r="K131" s="54" t="s">
        <v>51</v>
      </c>
      <c r="L131" s="53"/>
    </row>
    <row r="132" spans="1:12" ht="15">
      <c r="A132" s="14"/>
      <c r="B132" s="15"/>
      <c r="C132" s="11"/>
      <c r="D132" s="7" t="s">
        <v>30</v>
      </c>
      <c r="E132" s="52" t="s">
        <v>132</v>
      </c>
      <c r="F132" s="53">
        <v>200</v>
      </c>
      <c r="G132" s="53">
        <v>4.5999999999999996</v>
      </c>
      <c r="H132" s="53">
        <v>4.3</v>
      </c>
      <c r="I132" s="53">
        <v>12.4</v>
      </c>
      <c r="J132" s="53">
        <v>100</v>
      </c>
      <c r="K132" s="54" t="s">
        <v>86</v>
      </c>
      <c r="L132" s="53"/>
    </row>
    <row r="133" spans="1:12" ht="15">
      <c r="A133" s="14"/>
      <c r="B133" s="15"/>
      <c r="C133" s="11"/>
      <c r="D133" s="7" t="s">
        <v>31</v>
      </c>
      <c r="E133" s="52" t="s">
        <v>87</v>
      </c>
      <c r="F133" s="53">
        <v>30</v>
      </c>
      <c r="G133" s="53">
        <v>2.2999999999999998</v>
      </c>
      <c r="H133" s="53">
        <v>0.2</v>
      </c>
      <c r="I133" s="53">
        <v>14.8</v>
      </c>
      <c r="J133" s="53">
        <v>70.3</v>
      </c>
      <c r="K133" s="54" t="s">
        <v>86</v>
      </c>
      <c r="L133" s="53"/>
    </row>
    <row r="134" spans="1:12" ht="15">
      <c r="A134" s="14"/>
      <c r="B134" s="15"/>
      <c r="C134" s="11"/>
      <c r="D134" s="7" t="s">
        <v>32</v>
      </c>
      <c r="E134" s="52" t="s">
        <v>88</v>
      </c>
      <c r="F134" s="53">
        <v>30</v>
      </c>
      <c r="G134" s="53">
        <v>2</v>
      </c>
      <c r="H134" s="53">
        <v>0.4</v>
      </c>
      <c r="I134" s="53">
        <v>10</v>
      </c>
      <c r="J134" s="53">
        <v>51.2</v>
      </c>
      <c r="K134" s="54" t="s">
        <v>86</v>
      </c>
      <c r="L134" s="53"/>
    </row>
    <row r="135" spans="1:12" ht="15">
      <c r="A135" s="14"/>
      <c r="B135" s="15"/>
      <c r="C135" s="11"/>
      <c r="D135" s="55"/>
      <c r="E135" s="52"/>
      <c r="F135" s="53"/>
      <c r="G135" s="53"/>
      <c r="H135" s="53"/>
      <c r="I135" s="53"/>
      <c r="J135" s="53"/>
      <c r="K135" s="54"/>
      <c r="L135" s="53"/>
    </row>
    <row r="136" spans="1:12" ht="15">
      <c r="A136" s="14"/>
      <c r="B136" s="15"/>
      <c r="C136" s="11"/>
      <c r="D136" s="55"/>
      <c r="E136" s="52"/>
      <c r="F136" s="53"/>
      <c r="G136" s="53"/>
      <c r="H136" s="53"/>
      <c r="I136" s="53"/>
      <c r="J136" s="53"/>
      <c r="K136" s="54"/>
      <c r="L136" s="53"/>
    </row>
    <row r="137" spans="1:12" ht="15">
      <c r="A137" s="16"/>
      <c r="B137" s="17"/>
      <c r="C137" s="8"/>
      <c r="D137" s="56" t="s">
        <v>33</v>
      </c>
      <c r="E137" s="57"/>
      <c r="F137" s="58">
        <f>SUM(F128:F136)</f>
        <v>810</v>
      </c>
      <c r="G137" s="58">
        <f t="shared" ref="G137:J137" si="53">SUM(G128:G136)</f>
        <v>41.3</v>
      </c>
      <c r="H137" s="58">
        <f t="shared" si="53"/>
        <v>39.799999999999997</v>
      </c>
      <c r="I137" s="58">
        <v>104.3</v>
      </c>
      <c r="J137" s="58">
        <f t="shared" si="53"/>
        <v>934.2</v>
      </c>
      <c r="K137" s="59"/>
      <c r="L137" s="58">
        <f t="shared" ref="L137" si="54">SUM(L128:L136)</f>
        <v>0</v>
      </c>
    </row>
    <row r="138" spans="1:12" ht="15">
      <c r="A138" s="33">
        <f>A120</f>
        <v>2</v>
      </c>
      <c r="B138" s="33">
        <f>B120</f>
        <v>1</v>
      </c>
      <c r="C138" s="60" t="s">
        <v>4</v>
      </c>
      <c r="D138" s="61"/>
      <c r="E138" s="31"/>
      <c r="F138" s="32">
        <f>F127+F137</f>
        <v>810</v>
      </c>
      <c r="G138" s="32">
        <f t="shared" ref="G138" si="55">G127+G137</f>
        <v>41.3</v>
      </c>
      <c r="H138" s="32">
        <f t="shared" ref="H138" si="56">H127+H137</f>
        <v>39.799999999999997</v>
      </c>
      <c r="I138" s="32">
        <f t="shared" ref="I138" si="57">I127+I137</f>
        <v>104.3</v>
      </c>
      <c r="J138" s="32">
        <f t="shared" ref="J138:L138" si="58">J127+J137</f>
        <v>934.2</v>
      </c>
      <c r="K138" s="32"/>
      <c r="L138" s="32">
        <f t="shared" si="58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9">SUM(G139:G145)</f>
        <v>0</v>
      </c>
      <c r="H146" s="19">
        <f t="shared" si="59"/>
        <v>0</v>
      </c>
      <c r="I146" s="19">
        <f t="shared" si="59"/>
        <v>0</v>
      </c>
      <c r="J146" s="19">
        <f t="shared" si="59"/>
        <v>0</v>
      </c>
      <c r="K146" s="25"/>
      <c r="L146" s="19">
        <f t="shared" ref="L146" si="60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52" t="s">
        <v>110</v>
      </c>
      <c r="F147" s="53">
        <v>60</v>
      </c>
      <c r="G147" s="53">
        <v>0.8</v>
      </c>
      <c r="H147" s="53">
        <v>2.7</v>
      </c>
      <c r="I147" s="53">
        <v>4.5999999999999996</v>
      </c>
      <c r="J147" s="53">
        <v>45.7</v>
      </c>
      <c r="K147" s="54" t="s">
        <v>39</v>
      </c>
      <c r="L147" s="53"/>
    </row>
    <row r="148" spans="1:12" ht="15">
      <c r="A148" s="23"/>
      <c r="B148" s="15"/>
      <c r="C148" s="11"/>
      <c r="D148" s="7" t="s">
        <v>27</v>
      </c>
      <c r="E148" s="52" t="s">
        <v>111</v>
      </c>
      <c r="F148" s="53">
        <v>200</v>
      </c>
      <c r="G148" s="53">
        <v>5</v>
      </c>
      <c r="H148" s="53">
        <v>5.8</v>
      </c>
      <c r="I148" s="53">
        <v>11.3</v>
      </c>
      <c r="J148" s="53">
        <v>116.9</v>
      </c>
      <c r="K148" s="54" t="s">
        <v>65</v>
      </c>
      <c r="L148" s="53"/>
    </row>
    <row r="149" spans="1:12" ht="15">
      <c r="A149" s="23"/>
      <c r="B149" s="15"/>
      <c r="C149" s="11"/>
      <c r="D149" s="7" t="s">
        <v>28</v>
      </c>
      <c r="E149" s="52" t="s">
        <v>112</v>
      </c>
      <c r="F149" s="53">
        <v>150</v>
      </c>
      <c r="G149" s="53">
        <v>15.8</v>
      </c>
      <c r="H149" s="53">
        <v>6.4</v>
      </c>
      <c r="I149" s="53">
        <v>13.4</v>
      </c>
      <c r="J149" s="53">
        <v>173.9</v>
      </c>
      <c r="K149" s="54" t="s">
        <v>55</v>
      </c>
      <c r="L149" s="53"/>
    </row>
    <row r="150" spans="1:12" ht="15">
      <c r="A150" s="23"/>
      <c r="B150" s="15"/>
      <c r="C150" s="11"/>
      <c r="D150" s="7" t="s">
        <v>29</v>
      </c>
      <c r="E150" s="52" t="s">
        <v>106</v>
      </c>
      <c r="F150" s="53">
        <v>150</v>
      </c>
      <c r="G150" s="53">
        <v>3.1</v>
      </c>
      <c r="H150" s="53">
        <v>5.3</v>
      </c>
      <c r="I150" s="53">
        <v>19.8</v>
      </c>
      <c r="J150" s="53">
        <v>139.4</v>
      </c>
      <c r="K150" s="54" t="s">
        <v>45</v>
      </c>
      <c r="L150" s="53"/>
    </row>
    <row r="151" spans="1:12" ht="15">
      <c r="A151" s="23"/>
      <c r="B151" s="15"/>
      <c r="C151" s="11"/>
      <c r="D151" s="7" t="s">
        <v>30</v>
      </c>
      <c r="E151" s="52" t="s">
        <v>101</v>
      </c>
      <c r="F151" s="53">
        <v>200</v>
      </c>
      <c r="G151" s="53">
        <v>1</v>
      </c>
      <c r="H151" s="53">
        <v>0.1</v>
      </c>
      <c r="I151" s="53">
        <v>15.6</v>
      </c>
      <c r="J151" s="53">
        <v>66.900000000000006</v>
      </c>
      <c r="K151" s="54" t="s">
        <v>66</v>
      </c>
      <c r="L151" s="53"/>
    </row>
    <row r="152" spans="1:12" ht="15">
      <c r="A152" s="23"/>
      <c r="B152" s="15"/>
      <c r="C152" s="11"/>
      <c r="D152" s="7" t="s">
        <v>31</v>
      </c>
      <c r="E152" s="52" t="s">
        <v>87</v>
      </c>
      <c r="F152" s="53">
        <v>60</v>
      </c>
      <c r="G152" s="53">
        <v>4.3</v>
      </c>
      <c r="H152" s="53">
        <v>0.4</v>
      </c>
      <c r="I152" s="53">
        <v>29.6</v>
      </c>
      <c r="J152" s="53">
        <v>140.6</v>
      </c>
      <c r="K152" s="54" t="s">
        <v>86</v>
      </c>
      <c r="L152" s="53"/>
    </row>
    <row r="153" spans="1:12" ht="15">
      <c r="A153" s="23"/>
      <c r="B153" s="15"/>
      <c r="C153" s="11"/>
      <c r="D153" s="7" t="s">
        <v>32</v>
      </c>
      <c r="E153" s="52" t="s">
        <v>133</v>
      </c>
      <c r="F153" s="53">
        <v>100</v>
      </c>
      <c r="G153" s="53">
        <v>0.5</v>
      </c>
      <c r="H153" s="53">
        <v>0.1</v>
      </c>
      <c r="I153" s="53">
        <v>6.3</v>
      </c>
      <c r="J153" s="53">
        <v>27.4</v>
      </c>
      <c r="K153" s="54" t="s">
        <v>86</v>
      </c>
      <c r="L153" s="53"/>
    </row>
    <row r="154" spans="1:12" ht="15">
      <c r="A154" s="23"/>
      <c r="B154" s="15"/>
      <c r="C154" s="11"/>
      <c r="D154" s="55"/>
      <c r="E154" s="52"/>
      <c r="F154" s="53"/>
      <c r="G154" s="53"/>
      <c r="H154" s="53"/>
      <c r="I154" s="53"/>
      <c r="J154" s="53"/>
      <c r="K154" s="54"/>
      <c r="L154" s="53"/>
    </row>
    <row r="155" spans="1:12" ht="15">
      <c r="A155" s="23"/>
      <c r="B155" s="15"/>
      <c r="C155" s="11"/>
      <c r="D155" s="55"/>
      <c r="E155" s="52"/>
      <c r="F155" s="53"/>
      <c r="G155" s="53"/>
      <c r="H155" s="53"/>
      <c r="I155" s="53"/>
      <c r="J155" s="53"/>
      <c r="K155" s="54"/>
      <c r="L155" s="53"/>
    </row>
    <row r="156" spans="1:12" ht="15">
      <c r="A156" s="24"/>
      <c r="B156" s="17"/>
      <c r="C156" s="8"/>
      <c r="D156" s="56" t="s">
        <v>33</v>
      </c>
      <c r="E156" s="57"/>
      <c r="F156" s="58">
        <f>SUM(F147:F155)</f>
        <v>920</v>
      </c>
      <c r="G156" s="58">
        <v>32.6</v>
      </c>
      <c r="H156" s="58">
        <v>20.9</v>
      </c>
      <c r="I156" s="58">
        <v>100.5</v>
      </c>
      <c r="J156" s="58">
        <v>710.8</v>
      </c>
      <c r="K156" s="59"/>
      <c r="L156" s="58">
        <f t="shared" ref="L156" si="61">SUM(L147:L155)</f>
        <v>0</v>
      </c>
    </row>
    <row r="157" spans="1:12" ht="15">
      <c r="A157" s="29">
        <f>A139</f>
        <v>2</v>
      </c>
      <c r="B157" s="30">
        <f>B139</f>
        <v>2</v>
      </c>
      <c r="C157" s="60" t="s">
        <v>4</v>
      </c>
      <c r="D157" s="61"/>
      <c r="E157" s="31"/>
      <c r="F157" s="32">
        <f>F146+F156</f>
        <v>920</v>
      </c>
      <c r="G157" s="32">
        <f t="shared" ref="G157" si="62">G146+G156</f>
        <v>32.6</v>
      </c>
      <c r="H157" s="32">
        <f t="shared" ref="H157" si="63">H146+H156</f>
        <v>20.9</v>
      </c>
      <c r="I157" s="32">
        <f t="shared" ref="I157" si="64">I146+I156</f>
        <v>100.5</v>
      </c>
      <c r="J157" s="32">
        <f t="shared" ref="J157:L157" si="65">J146+J156</f>
        <v>710.8</v>
      </c>
      <c r="K157" s="32"/>
      <c r="L157" s="32">
        <f t="shared" si="6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6">SUM(G158:G164)</f>
        <v>0</v>
      </c>
      <c r="H165" s="19">
        <f t="shared" si="66"/>
        <v>0</v>
      </c>
      <c r="I165" s="19">
        <f t="shared" si="66"/>
        <v>0</v>
      </c>
      <c r="J165" s="19">
        <f t="shared" si="66"/>
        <v>0</v>
      </c>
      <c r="K165" s="25"/>
      <c r="L165" s="19">
        <f t="shared" ref="L165" si="6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52" t="s">
        <v>113</v>
      </c>
      <c r="F166" s="53">
        <v>60</v>
      </c>
      <c r="G166" s="53">
        <v>1</v>
      </c>
      <c r="H166" s="53">
        <v>6.1</v>
      </c>
      <c r="I166" s="53">
        <v>5.8</v>
      </c>
      <c r="J166" s="53">
        <v>81.5</v>
      </c>
      <c r="K166" s="54" t="s">
        <v>114</v>
      </c>
      <c r="L166" s="53"/>
    </row>
    <row r="167" spans="1:12" ht="15">
      <c r="A167" s="23"/>
      <c r="B167" s="15"/>
      <c r="C167" s="11"/>
      <c r="D167" s="7" t="s">
        <v>27</v>
      </c>
      <c r="E167" s="52" t="s">
        <v>104</v>
      </c>
      <c r="F167" s="53">
        <v>200</v>
      </c>
      <c r="G167" s="53">
        <v>4.7</v>
      </c>
      <c r="H167" s="53">
        <v>5.7</v>
      </c>
      <c r="I167" s="53">
        <v>10.1</v>
      </c>
      <c r="J167" s="53">
        <v>110.4</v>
      </c>
      <c r="K167" s="54" t="s">
        <v>53</v>
      </c>
      <c r="L167" s="53"/>
    </row>
    <row r="168" spans="1:12" ht="15">
      <c r="A168" s="23"/>
      <c r="B168" s="15"/>
      <c r="C168" s="11"/>
      <c r="D168" s="7" t="s">
        <v>28</v>
      </c>
      <c r="E168" s="52" t="s">
        <v>115</v>
      </c>
      <c r="F168" s="53">
        <v>200</v>
      </c>
      <c r="G168" s="53">
        <v>27.2</v>
      </c>
      <c r="H168" s="53">
        <v>8.1</v>
      </c>
      <c r="I168" s="53">
        <v>33.200000000000003</v>
      </c>
      <c r="J168" s="53">
        <v>314.60000000000002</v>
      </c>
      <c r="K168" s="54" t="s">
        <v>69</v>
      </c>
      <c r="L168" s="53"/>
    </row>
    <row r="169" spans="1:12" ht="15">
      <c r="A169" s="23"/>
      <c r="B169" s="15"/>
      <c r="C169" s="11"/>
      <c r="D169" s="7" t="s">
        <v>29</v>
      </c>
      <c r="E169" s="52"/>
      <c r="F169" s="53"/>
      <c r="G169" s="53"/>
      <c r="H169" s="53"/>
      <c r="I169" s="53"/>
      <c r="J169" s="53"/>
      <c r="K169" s="54"/>
      <c r="L169" s="53"/>
    </row>
    <row r="170" spans="1:12" ht="15">
      <c r="A170" s="23"/>
      <c r="B170" s="15"/>
      <c r="C170" s="11"/>
      <c r="D170" s="7" t="s">
        <v>30</v>
      </c>
      <c r="E170" s="52" t="s">
        <v>116</v>
      </c>
      <c r="F170" s="53">
        <v>200</v>
      </c>
      <c r="G170" s="53">
        <v>0.6</v>
      </c>
      <c r="H170" s="53">
        <v>0</v>
      </c>
      <c r="I170" s="53">
        <v>33</v>
      </c>
      <c r="J170" s="53">
        <v>134.4</v>
      </c>
      <c r="K170" s="54" t="s">
        <v>86</v>
      </c>
      <c r="L170" s="53"/>
    </row>
    <row r="171" spans="1:12" ht="15">
      <c r="A171" s="23"/>
      <c r="B171" s="15"/>
      <c r="C171" s="11"/>
      <c r="D171" s="7" t="s">
        <v>31</v>
      </c>
      <c r="E171" s="52" t="s">
        <v>87</v>
      </c>
      <c r="F171" s="53">
        <v>30</v>
      </c>
      <c r="G171" s="53">
        <v>2.2999999999999998</v>
      </c>
      <c r="H171" s="53">
        <v>0.2</v>
      </c>
      <c r="I171" s="53">
        <v>14.8</v>
      </c>
      <c r="J171" s="53">
        <v>70.3</v>
      </c>
      <c r="K171" s="54" t="s">
        <v>86</v>
      </c>
      <c r="L171" s="53"/>
    </row>
    <row r="172" spans="1:12" ht="15">
      <c r="A172" s="23"/>
      <c r="B172" s="15"/>
      <c r="C172" s="11"/>
      <c r="D172" s="7" t="s">
        <v>32</v>
      </c>
      <c r="E172" s="52" t="s">
        <v>88</v>
      </c>
      <c r="F172" s="53">
        <v>30</v>
      </c>
      <c r="G172" s="53">
        <v>2</v>
      </c>
      <c r="H172" s="53">
        <v>0.4</v>
      </c>
      <c r="I172" s="53">
        <v>10</v>
      </c>
      <c r="J172" s="53">
        <v>51.2</v>
      </c>
      <c r="K172" s="54" t="s">
        <v>86</v>
      </c>
      <c r="L172" s="53"/>
    </row>
    <row r="173" spans="1:12" ht="15">
      <c r="A173" s="23"/>
      <c r="B173" s="15"/>
      <c r="C173" s="11"/>
      <c r="D173" s="55"/>
      <c r="E173" s="52"/>
      <c r="F173" s="53"/>
      <c r="G173" s="53"/>
      <c r="H173" s="53"/>
      <c r="I173" s="53"/>
      <c r="J173" s="53"/>
      <c r="K173" s="54"/>
      <c r="L173" s="53"/>
    </row>
    <row r="174" spans="1:12" ht="15">
      <c r="A174" s="23"/>
      <c r="B174" s="15"/>
      <c r="C174" s="11"/>
      <c r="D174" s="55"/>
      <c r="E174" s="52"/>
      <c r="F174" s="53"/>
      <c r="G174" s="53"/>
      <c r="H174" s="53"/>
      <c r="I174" s="53"/>
      <c r="J174" s="53"/>
      <c r="K174" s="54"/>
      <c r="L174" s="53"/>
    </row>
    <row r="175" spans="1:12" ht="15">
      <c r="A175" s="24"/>
      <c r="B175" s="17"/>
      <c r="C175" s="8"/>
      <c r="D175" s="56" t="s">
        <v>33</v>
      </c>
      <c r="E175" s="57"/>
      <c r="F175" s="58">
        <f>SUM(F166:F174)</f>
        <v>720</v>
      </c>
      <c r="G175" s="58">
        <f t="shared" ref="G175:J175" si="68">SUM(G166:G174)</f>
        <v>37.799999999999997</v>
      </c>
      <c r="H175" s="58">
        <f t="shared" si="68"/>
        <v>20.499999999999996</v>
      </c>
      <c r="I175" s="58">
        <f t="shared" si="68"/>
        <v>106.89999999999999</v>
      </c>
      <c r="J175" s="58">
        <f t="shared" si="68"/>
        <v>762.4</v>
      </c>
      <c r="K175" s="59"/>
      <c r="L175" s="58">
        <f t="shared" ref="L175" si="69">SUM(L166:L174)</f>
        <v>0</v>
      </c>
    </row>
    <row r="176" spans="1:12" ht="15">
      <c r="A176" s="29">
        <f>A158</f>
        <v>2</v>
      </c>
      <c r="B176" s="30">
        <f>B158</f>
        <v>3</v>
      </c>
      <c r="C176" s="60" t="s">
        <v>4</v>
      </c>
      <c r="D176" s="61"/>
      <c r="E176" s="31"/>
      <c r="F176" s="32">
        <f>F165+F175</f>
        <v>720</v>
      </c>
      <c r="G176" s="32">
        <f t="shared" ref="G176" si="70">G165+G175</f>
        <v>37.799999999999997</v>
      </c>
      <c r="H176" s="32">
        <f t="shared" ref="H176" si="71">H165+H175</f>
        <v>20.499999999999996</v>
      </c>
      <c r="I176" s="32">
        <f t="shared" ref="I176" si="72">I165+I175</f>
        <v>106.89999999999999</v>
      </c>
      <c r="J176" s="32">
        <f t="shared" ref="J176:L176" si="73">J165+J175</f>
        <v>762.4</v>
      </c>
      <c r="K176" s="32"/>
      <c r="L176" s="32">
        <f t="shared" si="7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4">SUM(G177:G183)</f>
        <v>0</v>
      </c>
      <c r="H184" s="19">
        <f t="shared" si="74"/>
        <v>0</v>
      </c>
      <c r="I184" s="19">
        <f t="shared" si="74"/>
        <v>0</v>
      </c>
      <c r="J184" s="19">
        <f t="shared" si="74"/>
        <v>0</v>
      </c>
      <c r="K184" s="25"/>
      <c r="L184" s="19">
        <f t="shared" ref="L184" si="7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52" t="s">
        <v>102</v>
      </c>
      <c r="F185" s="53">
        <v>60</v>
      </c>
      <c r="G185" s="53">
        <v>1.7</v>
      </c>
      <c r="H185" s="53">
        <v>0.1</v>
      </c>
      <c r="I185" s="53">
        <v>3.5</v>
      </c>
      <c r="J185" s="53">
        <v>22.1</v>
      </c>
      <c r="K185" s="54" t="s">
        <v>103</v>
      </c>
      <c r="L185" s="53"/>
    </row>
    <row r="186" spans="1:12" ht="15">
      <c r="A186" s="23"/>
      <c r="B186" s="15"/>
      <c r="C186" s="11"/>
      <c r="D186" s="7" t="s">
        <v>27</v>
      </c>
      <c r="E186" s="52" t="s">
        <v>82</v>
      </c>
      <c r="F186" s="53">
        <v>200</v>
      </c>
      <c r="G186" s="53">
        <v>4.8</v>
      </c>
      <c r="H186" s="53">
        <v>5.8</v>
      </c>
      <c r="I186" s="53">
        <v>13.6</v>
      </c>
      <c r="J186" s="53">
        <v>125.5</v>
      </c>
      <c r="K186" s="54" t="s">
        <v>44</v>
      </c>
      <c r="L186" s="53"/>
    </row>
    <row r="187" spans="1:12" ht="15">
      <c r="A187" s="23"/>
      <c r="B187" s="15"/>
      <c r="C187" s="11"/>
      <c r="D187" s="7" t="s">
        <v>28</v>
      </c>
      <c r="E187" s="52" t="s">
        <v>117</v>
      </c>
      <c r="F187" s="53">
        <v>100</v>
      </c>
      <c r="G187" s="53">
        <v>14.1</v>
      </c>
      <c r="H187" s="53">
        <v>5.8</v>
      </c>
      <c r="I187" s="53">
        <v>4.4000000000000004</v>
      </c>
      <c r="J187" s="53">
        <v>126.4</v>
      </c>
      <c r="K187" s="54" t="s">
        <v>118</v>
      </c>
      <c r="L187" s="53"/>
    </row>
    <row r="188" spans="1:12" ht="15">
      <c r="A188" s="23"/>
      <c r="B188" s="15"/>
      <c r="C188" s="11"/>
      <c r="D188" s="7" t="s">
        <v>29</v>
      </c>
      <c r="E188" s="52" t="s">
        <v>84</v>
      </c>
      <c r="F188" s="53">
        <v>150</v>
      </c>
      <c r="G188" s="53">
        <v>5.3</v>
      </c>
      <c r="H188" s="53">
        <v>4.9000000000000004</v>
      </c>
      <c r="I188" s="53">
        <v>32.799999999999997</v>
      </c>
      <c r="J188" s="53">
        <v>196.8</v>
      </c>
      <c r="K188" s="54" t="s">
        <v>40</v>
      </c>
      <c r="L188" s="53"/>
    </row>
    <row r="189" spans="1:12" ht="15">
      <c r="A189" s="23"/>
      <c r="B189" s="15"/>
      <c r="C189" s="11"/>
      <c r="D189" s="7" t="s">
        <v>30</v>
      </c>
      <c r="E189" s="52" t="s">
        <v>119</v>
      </c>
      <c r="F189" s="53">
        <v>200</v>
      </c>
      <c r="G189" s="53">
        <v>0.2</v>
      </c>
      <c r="H189" s="53">
        <v>0.2</v>
      </c>
      <c r="I189" s="53">
        <v>11</v>
      </c>
      <c r="J189" s="53">
        <v>46.7</v>
      </c>
      <c r="K189" s="54" t="s">
        <v>120</v>
      </c>
      <c r="L189" s="53"/>
    </row>
    <row r="190" spans="1:12" ht="15">
      <c r="A190" s="23"/>
      <c r="B190" s="15"/>
      <c r="C190" s="11"/>
      <c r="D190" s="7" t="s">
        <v>31</v>
      </c>
      <c r="E190" s="52" t="s">
        <v>87</v>
      </c>
      <c r="F190" s="53">
        <v>60</v>
      </c>
      <c r="G190" s="53">
        <v>4.5999999999999996</v>
      </c>
      <c r="H190" s="53">
        <v>0.5</v>
      </c>
      <c r="I190" s="53">
        <v>29.5</v>
      </c>
      <c r="J190" s="53">
        <v>140.6</v>
      </c>
      <c r="K190" s="54" t="s">
        <v>86</v>
      </c>
      <c r="L190" s="53"/>
    </row>
    <row r="191" spans="1:12" ht="15">
      <c r="A191" s="23"/>
      <c r="B191" s="15"/>
      <c r="C191" s="11"/>
      <c r="D191" s="7" t="s">
        <v>32</v>
      </c>
      <c r="E191" s="52" t="s">
        <v>88</v>
      </c>
      <c r="F191" s="53">
        <v>30</v>
      </c>
      <c r="G191" s="53">
        <v>2</v>
      </c>
      <c r="H191" s="53">
        <v>0.4</v>
      </c>
      <c r="I191" s="53">
        <v>10</v>
      </c>
      <c r="J191" s="53">
        <v>51.2</v>
      </c>
      <c r="K191" s="54" t="s">
        <v>86</v>
      </c>
      <c r="L191" s="53"/>
    </row>
    <row r="192" spans="1:12" ht="15">
      <c r="A192" s="23"/>
      <c r="B192" s="15"/>
      <c r="C192" s="11"/>
      <c r="D192" s="55"/>
      <c r="E192" s="52"/>
      <c r="F192" s="53"/>
      <c r="G192" s="53"/>
      <c r="H192" s="53"/>
      <c r="I192" s="53"/>
      <c r="J192" s="53"/>
      <c r="K192" s="54"/>
      <c r="L192" s="53"/>
    </row>
    <row r="193" spans="1:12" ht="15">
      <c r="A193" s="23"/>
      <c r="B193" s="15"/>
      <c r="C193" s="11"/>
      <c r="D193" s="55"/>
      <c r="E193" s="52"/>
      <c r="F193" s="53"/>
      <c r="G193" s="53"/>
      <c r="H193" s="53"/>
      <c r="I193" s="53"/>
      <c r="J193" s="53"/>
      <c r="K193" s="54"/>
      <c r="L193" s="53"/>
    </row>
    <row r="194" spans="1:12" ht="15">
      <c r="A194" s="24"/>
      <c r="B194" s="17"/>
      <c r="C194" s="8"/>
      <c r="D194" s="56" t="s">
        <v>33</v>
      </c>
      <c r="E194" s="57"/>
      <c r="F194" s="58">
        <f>SUM(F185:F193)</f>
        <v>800</v>
      </c>
      <c r="G194" s="58">
        <f t="shared" ref="G194:J194" si="76">SUM(G185:G193)</f>
        <v>32.700000000000003</v>
      </c>
      <c r="H194" s="58">
        <f t="shared" si="76"/>
        <v>17.7</v>
      </c>
      <c r="I194" s="58">
        <f t="shared" si="76"/>
        <v>104.8</v>
      </c>
      <c r="J194" s="58">
        <f t="shared" si="76"/>
        <v>709.30000000000007</v>
      </c>
      <c r="K194" s="59"/>
      <c r="L194" s="58">
        <f t="shared" ref="L194" si="7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60" t="s">
        <v>4</v>
      </c>
      <c r="D195" s="61"/>
      <c r="E195" s="31"/>
      <c r="F195" s="32">
        <f>F184+F194</f>
        <v>800</v>
      </c>
      <c r="G195" s="32">
        <f t="shared" ref="G195" si="78">G184+G194</f>
        <v>32.700000000000003</v>
      </c>
      <c r="H195" s="32">
        <f t="shared" ref="H195" si="79">H184+H194</f>
        <v>17.7</v>
      </c>
      <c r="I195" s="32">
        <f t="shared" ref="I195" si="80">I184+I194</f>
        <v>104.8</v>
      </c>
      <c r="J195" s="32">
        <f t="shared" ref="J195:L195" si="81">J184+J194</f>
        <v>709.30000000000007</v>
      </c>
      <c r="K195" s="32"/>
      <c r="L195" s="32">
        <f t="shared" si="8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82">SUM(G196:G202)</f>
        <v>0</v>
      </c>
      <c r="H203" s="19">
        <f t="shared" si="82"/>
        <v>0</v>
      </c>
      <c r="I203" s="19">
        <f t="shared" si="82"/>
        <v>0</v>
      </c>
      <c r="J203" s="19">
        <f t="shared" si="82"/>
        <v>0</v>
      </c>
      <c r="K203" s="25"/>
      <c r="L203" s="19">
        <f t="shared" ref="L203" si="8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52"/>
      <c r="F204" s="53"/>
      <c r="G204" s="53"/>
      <c r="H204" s="53"/>
      <c r="I204" s="53"/>
      <c r="J204" s="53"/>
      <c r="K204" s="54"/>
      <c r="L204" s="53"/>
    </row>
    <row r="205" spans="1:12" ht="15">
      <c r="A205" s="23"/>
      <c r="B205" s="15"/>
      <c r="C205" s="11"/>
      <c r="D205" s="7" t="s">
        <v>27</v>
      </c>
      <c r="E205" s="52" t="s">
        <v>121</v>
      </c>
      <c r="F205" s="53">
        <v>200</v>
      </c>
      <c r="G205" s="53">
        <v>1.8</v>
      </c>
      <c r="H205" s="53">
        <v>4.3</v>
      </c>
      <c r="I205" s="53">
        <v>10.7</v>
      </c>
      <c r="J205" s="53">
        <v>88.3</v>
      </c>
      <c r="K205" s="54" t="s">
        <v>122</v>
      </c>
      <c r="L205" s="53"/>
    </row>
    <row r="206" spans="1:12" ht="15">
      <c r="A206" s="23"/>
      <c r="B206" s="15"/>
      <c r="C206" s="11"/>
      <c r="D206" s="7" t="s">
        <v>28</v>
      </c>
      <c r="E206" s="52" t="s">
        <v>123</v>
      </c>
      <c r="F206" s="53">
        <v>150</v>
      </c>
      <c r="G206" s="53">
        <v>16</v>
      </c>
      <c r="H206" s="53">
        <v>15.9</v>
      </c>
      <c r="I206" s="53">
        <v>12.6</v>
      </c>
      <c r="J206" s="53">
        <v>257.2</v>
      </c>
      <c r="K206" s="54" t="s">
        <v>57</v>
      </c>
      <c r="L206" s="53"/>
    </row>
    <row r="207" spans="1:12" ht="15">
      <c r="A207" s="23"/>
      <c r="B207" s="15"/>
      <c r="C207" s="11"/>
      <c r="D207" s="7" t="s">
        <v>29</v>
      </c>
      <c r="E207" s="52" t="s">
        <v>124</v>
      </c>
      <c r="F207" s="53">
        <v>150</v>
      </c>
      <c r="G207" s="53">
        <v>4.4000000000000004</v>
      </c>
      <c r="H207" s="53">
        <v>5.3</v>
      </c>
      <c r="I207" s="53">
        <v>30.5</v>
      </c>
      <c r="J207" s="53">
        <v>187.1</v>
      </c>
      <c r="K207" s="54" t="s">
        <v>125</v>
      </c>
      <c r="L207" s="53"/>
    </row>
    <row r="208" spans="1:12" ht="15">
      <c r="A208" s="23"/>
      <c r="B208" s="15"/>
      <c r="C208" s="11"/>
      <c r="D208" s="7" t="s">
        <v>30</v>
      </c>
      <c r="E208" s="52" t="s">
        <v>90</v>
      </c>
      <c r="F208" s="53">
        <v>200</v>
      </c>
      <c r="G208" s="53">
        <v>0.5</v>
      </c>
      <c r="H208" s="53">
        <v>0</v>
      </c>
      <c r="I208" s="53">
        <v>19.8</v>
      </c>
      <c r="J208" s="53">
        <v>81</v>
      </c>
      <c r="K208" s="54" t="s">
        <v>89</v>
      </c>
      <c r="L208" s="53"/>
    </row>
    <row r="209" spans="1:12" ht="15">
      <c r="A209" s="23"/>
      <c r="B209" s="15"/>
      <c r="C209" s="11"/>
      <c r="D209" s="7" t="s">
        <v>31</v>
      </c>
      <c r="E209" s="52" t="s">
        <v>87</v>
      </c>
      <c r="F209" s="53">
        <v>60</v>
      </c>
      <c r="G209" s="53">
        <v>4.5999999999999996</v>
      </c>
      <c r="H209" s="53">
        <v>0.5</v>
      </c>
      <c r="I209" s="53">
        <v>29.5</v>
      </c>
      <c r="J209" s="53">
        <v>140.6</v>
      </c>
      <c r="K209" s="54" t="s">
        <v>86</v>
      </c>
      <c r="L209" s="53"/>
    </row>
    <row r="210" spans="1:12" ht="15">
      <c r="A210" s="23"/>
      <c r="B210" s="15"/>
      <c r="C210" s="11"/>
      <c r="D210" s="7" t="s">
        <v>32</v>
      </c>
      <c r="E210" s="52" t="s">
        <v>127</v>
      </c>
      <c r="F210" s="53">
        <v>30</v>
      </c>
      <c r="G210" s="53">
        <v>1.3</v>
      </c>
      <c r="H210" s="53">
        <v>5.4</v>
      </c>
      <c r="I210" s="53">
        <v>18.899999999999999</v>
      </c>
      <c r="J210" s="53">
        <v>129</v>
      </c>
      <c r="K210" s="54" t="s">
        <v>86</v>
      </c>
      <c r="L210" s="53"/>
    </row>
    <row r="211" spans="1:12" ht="15">
      <c r="A211" s="23"/>
      <c r="B211" s="15"/>
      <c r="C211" s="11"/>
      <c r="D211" s="55"/>
      <c r="E211" s="52"/>
      <c r="F211" s="53"/>
      <c r="G211" s="53"/>
      <c r="H211" s="53"/>
      <c r="I211" s="53"/>
      <c r="J211" s="53"/>
      <c r="K211" s="54"/>
      <c r="L211" s="53"/>
    </row>
    <row r="212" spans="1:12" ht="15">
      <c r="A212" s="23"/>
      <c r="B212" s="15"/>
      <c r="C212" s="11"/>
      <c r="D212" s="55"/>
      <c r="E212" s="52"/>
      <c r="F212" s="53"/>
      <c r="G212" s="53"/>
      <c r="H212" s="53"/>
      <c r="I212" s="53"/>
      <c r="J212" s="53"/>
      <c r="K212" s="54"/>
      <c r="L212" s="53"/>
    </row>
    <row r="213" spans="1:12" ht="15">
      <c r="A213" s="24"/>
      <c r="B213" s="17"/>
      <c r="C213" s="8"/>
      <c r="D213" s="56" t="s">
        <v>33</v>
      </c>
      <c r="E213" s="57"/>
      <c r="F213" s="58">
        <f>SUM(F204:F212)</f>
        <v>790</v>
      </c>
      <c r="G213" s="58">
        <v>28.5</v>
      </c>
      <c r="H213" s="58">
        <f t="shared" ref="H213:I213" si="84">SUM(H204:H212)</f>
        <v>31.4</v>
      </c>
      <c r="I213" s="58">
        <f t="shared" si="84"/>
        <v>122</v>
      </c>
      <c r="J213" s="58">
        <v>883</v>
      </c>
      <c r="K213" s="59"/>
      <c r="L213" s="58">
        <f t="shared" ref="L213" si="8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60" t="s">
        <v>4</v>
      </c>
      <c r="D214" s="61"/>
      <c r="E214" s="31"/>
      <c r="F214" s="32">
        <f>F203+F213</f>
        <v>790</v>
      </c>
      <c r="G214" s="32">
        <f t="shared" ref="G214:J214" si="86">G203+G213</f>
        <v>28.5</v>
      </c>
      <c r="H214" s="32">
        <f t="shared" si="86"/>
        <v>31.4</v>
      </c>
      <c r="I214" s="32">
        <f t="shared" si="86"/>
        <v>122</v>
      </c>
      <c r="J214" s="32">
        <f t="shared" si="86"/>
        <v>883</v>
      </c>
      <c r="K214" s="32"/>
      <c r="L214" s="32">
        <f t="shared" ref="L214" si="8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88">SUM(G215:G221)</f>
        <v>0</v>
      </c>
      <c r="H222" s="19">
        <f t="shared" si="88"/>
        <v>0</v>
      </c>
      <c r="I222" s="19">
        <f t="shared" si="88"/>
        <v>0</v>
      </c>
      <c r="J222" s="19">
        <f t="shared" si="88"/>
        <v>0</v>
      </c>
      <c r="K222" s="25"/>
      <c r="L222" s="19">
        <f t="shared" ref="L222" si="8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 t="s">
        <v>71</v>
      </c>
      <c r="F224" s="43">
        <v>200</v>
      </c>
      <c r="G224" s="43">
        <v>8.6999999999999993</v>
      </c>
      <c r="H224" s="43">
        <v>10.6</v>
      </c>
      <c r="I224" s="43">
        <v>40</v>
      </c>
      <c r="J224" s="43">
        <v>289</v>
      </c>
      <c r="K224" s="44" t="s">
        <v>72</v>
      </c>
      <c r="L224" s="43"/>
    </row>
    <row r="225" spans="1:12" ht="15">
      <c r="A225" s="23"/>
      <c r="B225" s="15"/>
      <c r="C225" s="11"/>
      <c r="D225" s="7" t="s">
        <v>28</v>
      </c>
      <c r="E225" s="42" t="s">
        <v>74</v>
      </c>
      <c r="F225" s="43">
        <v>150</v>
      </c>
      <c r="G225" s="43">
        <v>4.0999999999999996</v>
      </c>
      <c r="H225" s="43">
        <v>1.6</v>
      </c>
      <c r="I225" s="43">
        <v>27.9</v>
      </c>
      <c r="J225" s="43">
        <v>303</v>
      </c>
      <c r="K225" s="44">
        <v>472</v>
      </c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 t="s">
        <v>73</v>
      </c>
      <c r="F227" s="43">
        <v>200</v>
      </c>
      <c r="G227" s="43">
        <v>0.2</v>
      </c>
      <c r="H227" s="43">
        <v>0.04</v>
      </c>
      <c r="I227" s="43">
        <v>6.42</v>
      </c>
      <c r="J227" s="43">
        <v>27</v>
      </c>
      <c r="K227" s="44" t="s">
        <v>62</v>
      </c>
      <c r="L227" s="43"/>
    </row>
    <row r="228" spans="1:12" ht="15">
      <c r="A228" s="23"/>
      <c r="B228" s="15"/>
      <c r="C228" s="11"/>
      <c r="D228" s="7" t="s">
        <v>31</v>
      </c>
      <c r="E228" s="42" t="s">
        <v>23</v>
      </c>
      <c r="F228" s="43">
        <v>60</v>
      </c>
      <c r="G228" s="43">
        <v>4.5999999999999996</v>
      </c>
      <c r="H228" s="43">
        <v>0.4</v>
      </c>
      <c r="I228" s="43">
        <v>29.6</v>
      </c>
      <c r="J228" s="43">
        <v>140</v>
      </c>
      <c r="K228" s="44" t="s">
        <v>42</v>
      </c>
      <c r="L228" s="51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 t="s">
        <v>49</v>
      </c>
      <c r="F230" s="43">
        <v>100</v>
      </c>
      <c r="G230" s="43" t="s">
        <v>75</v>
      </c>
      <c r="H230" s="43">
        <v>0.1</v>
      </c>
      <c r="I230" s="43">
        <v>6.3</v>
      </c>
      <c r="J230" s="43">
        <v>27.4</v>
      </c>
      <c r="K230" s="44" t="s">
        <v>42</v>
      </c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710</v>
      </c>
      <c r="G232" s="19">
        <f t="shared" ref="G232:J232" si="90">SUM(G223:G231)</f>
        <v>17.599999999999998</v>
      </c>
      <c r="H232" s="19">
        <f t="shared" si="90"/>
        <v>12.739999999999998</v>
      </c>
      <c r="I232" s="19">
        <f t="shared" si="90"/>
        <v>110.22000000000001</v>
      </c>
      <c r="J232" s="19">
        <f t="shared" si="90"/>
        <v>786.4</v>
      </c>
      <c r="K232" s="25"/>
      <c r="L232" s="19">
        <f t="shared" ref="L232" si="9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60" t="s">
        <v>4</v>
      </c>
      <c r="D233" s="61"/>
      <c r="E233" s="31"/>
      <c r="F233" s="32">
        <f>F222+F232</f>
        <v>710</v>
      </c>
      <c r="G233" s="32">
        <f t="shared" ref="G233:J233" si="92">G222+G232</f>
        <v>17.599999999999998</v>
      </c>
      <c r="H233" s="32">
        <f t="shared" si="92"/>
        <v>12.739999999999998</v>
      </c>
      <c r="I233" s="32">
        <f t="shared" si="92"/>
        <v>110.22000000000001</v>
      </c>
      <c r="J233" s="32">
        <f t="shared" si="92"/>
        <v>786.4</v>
      </c>
      <c r="K233" s="32"/>
      <c r="L233" s="32">
        <f t="shared" ref="L233" si="93">L222+L232</f>
        <v>0</v>
      </c>
    </row>
    <row r="234" spans="1:12" ht="13.9" customHeight="1" thickBot="1">
      <c r="A234" s="27"/>
      <c r="B234" s="28"/>
      <c r="C234" s="65" t="s">
        <v>5</v>
      </c>
      <c r="D234" s="66"/>
      <c r="E234" s="67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791.66666666666663</v>
      </c>
      <c r="G234" s="34">
        <f t="shared" ref="G234:J234" si="94">(G24+G43+G62+G81+G100+G119+G138+G157+G176+G195+G214+G233)/(IF(G24=0,0,1)+IF(G43=0,0,1)+IF(G62=0,0,1)+IF(G81=0,0,1)+IF(G100=0,0,1)+IF(G119=0,0,1)+IF(G138=0,0,1)+IF(G157=0,0,1)+IF(G176=0,0,1)+IF(G195=0,0,1)+IF(G214=0,0,1)+IF(G233=0,0,1))</f>
        <v>33.541666666666664</v>
      </c>
      <c r="H234" s="34">
        <f t="shared" si="94"/>
        <v>24.015000000000001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105.11166666666666</v>
      </c>
      <c r="J234" s="34">
        <f t="shared" si="94"/>
        <v>798.24166666666667</v>
      </c>
      <c r="K234" s="34"/>
      <c r="L234" s="34"/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2025-08-25T03:53:31Z</cp:lastPrinted>
  <dcterms:created xsi:type="dcterms:W3CDTF">2022-05-16T14:23:56Z</dcterms:created>
  <dcterms:modified xsi:type="dcterms:W3CDTF">2025-09-02T05:52:09Z</dcterms:modified>
</cp:coreProperties>
</file>